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8190" activeTab="0"/>
  </bookViews>
  <sheets>
    <sheet name="DIVIZIA A (final)" sheetId="1" r:id="rId1"/>
    <sheet name="Turneul Final SenA" sheetId="2" r:id="rId2"/>
    <sheet name="DIVIZIA B (TF)" sheetId="3" r:id="rId3"/>
    <sheet name="TINERET (TF)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Alice</author>
  </authors>
  <commentList>
    <comment ref="L1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libere*1.5
fiecare proba*1.33</t>
        </r>
      </text>
    </comment>
  </commentList>
</comments>
</file>

<file path=xl/sharedStrings.xml><?xml version="1.0" encoding="utf-8"?>
<sst xmlns="http://schemas.openxmlformats.org/spreadsheetml/2006/main" count="248" uniqueCount="96">
  <si>
    <t>loc</t>
  </si>
  <si>
    <t>T1</t>
  </si>
  <si>
    <t>T2</t>
  </si>
  <si>
    <t>L1</t>
  </si>
  <si>
    <t>L2</t>
  </si>
  <si>
    <t>T3</t>
  </si>
  <si>
    <t>T4</t>
  </si>
  <si>
    <t>T5</t>
  </si>
  <si>
    <t>T6</t>
  </si>
  <si>
    <t>Dan L. SANDU</t>
  </si>
  <si>
    <t>Locomotiva</t>
  </si>
  <si>
    <t>Alexandru LACATIS</t>
  </si>
  <si>
    <t>Olimpic</t>
  </si>
  <si>
    <t>Alexandru GHEORGHIU</t>
  </si>
  <si>
    <t>Petrom</t>
  </si>
  <si>
    <t>Nicolae BURDUCEA</t>
  </si>
  <si>
    <t>Farul</t>
  </si>
  <si>
    <t/>
  </si>
  <si>
    <t>Vasile MIHALACHE</t>
  </si>
  <si>
    <t>Corneliu FAUR</t>
  </si>
  <si>
    <t>Valentin CRACIUNICA</t>
  </si>
  <si>
    <t>Carmen PALAMARU</t>
  </si>
  <si>
    <t>Catalin CABA</t>
  </si>
  <si>
    <t>Universitatea</t>
  </si>
  <si>
    <t>Mihai PANTIS</t>
  </si>
  <si>
    <t>Andrei SPINEI</t>
  </si>
  <si>
    <t>Adrian POPAN</t>
  </si>
  <si>
    <t>Dorina ARHIP</t>
  </si>
  <si>
    <t>Impetus</t>
  </si>
  <si>
    <t>Cristina SMARANDACHE</t>
  </si>
  <si>
    <t>Cosmin DONCIU</t>
  </si>
  <si>
    <t>Gheorghe ROMAN</t>
  </si>
  <si>
    <t>Cristian POPESCU</t>
  </si>
  <si>
    <t>Claudia MIHAI</t>
  </si>
  <si>
    <t>Alice MIHAI</t>
  </si>
  <si>
    <t>Ion ANTONESCU</t>
  </si>
  <si>
    <t>Cristian SOARE</t>
  </si>
  <si>
    <t>Lucian GROSU</t>
  </si>
  <si>
    <t>Mihai ZBURLEA</t>
  </si>
  <si>
    <t>Paula CHIROSCA</t>
  </si>
  <si>
    <t>Cristian FURTUNA</t>
  </si>
  <si>
    <t>Florin TUDOR</t>
  </si>
  <si>
    <t>Ionel AIOANEI</t>
  </si>
  <si>
    <t>Argus</t>
  </si>
  <si>
    <t>Daniel BAIBARAC</t>
  </si>
  <si>
    <t>Aurora VOINESCU</t>
  </si>
  <si>
    <t>Alin KOPKA</t>
  </si>
  <si>
    <t>Andreea SEBEA</t>
  </si>
  <si>
    <t>Nelu CIOCHINA</t>
  </si>
  <si>
    <t>Daniel MANEA</t>
  </si>
  <si>
    <t>Sergiu COSERI</t>
  </si>
  <si>
    <t>Alexandru CZAHER</t>
  </si>
  <si>
    <t>Catalin MIRZAN</t>
  </si>
  <si>
    <t>Octavian MOCANU</t>
  </si>
  <si>
    <t>Phoenix</t>
  </si>
  <si>
    <t>Gabriel ENEA</t>
  </si>
  <si>
    <t>Septimiu CRIVEI</t>
  </si>
  <si>
    <t>Ionut MANEA</t>
  </si>
  <si>
    <t>Andrei ALEXANDROV</t>
  </si>
  <si>
    <t>Fitt-Team</t>
  </si>
  <si>
    <t>TF</t>
  </si>
  <si>
    <t>TOTAL</t>
  </si>
  <si>
    <t>CLUB</t>
  </si>
  <si>
    <t>NUME</t>
  </si>
  <si>
    <t>Libere</t>
  </si>
  <si>
    <t>Mircea BOJITA</t>
  </si>
  <si>
    <t>Iulia NEACSU</t>
  </si>
  <si>
    <t>Ioan ROMAN</t>
  </si>
  <si>
    <t>Dana BOLDOR</t>
  </si>
  <si>
    <t>George GURAN</t>
  </si>
  <si>
    <t>Liana VAGAI</t>
  </si>
  <si>
    <t>Maria VINCZE</t>
  </si>
  <si>
    <t>Duplicat</t>
  </si>
  <si>
    <t>Comp.</t>
  </si>
  <si>
    <t>Bogdan GHEORGHE</t>
  </si>
  <si>
    <t>Laura RAILEANU</t>
  </si>
  <si>
    <t>Cristina SANDU</t>
  </si>
  <si>
    <t>cat</t>
  </si>
  <si>
    <t>C</t>
  </si>
  <si>
    <t>Dan SIBEF</t>
  </si>
  <si>
    <t>J</t>
  </si>
  <si>
    <t>Mirela MUNTEANU</t>
  </si>
  <si>
    <t>Iulian MIHAI</t>
  </si>
  <si>
    <t>Ana Maria PETRE</t>
  </si>
  <si>
    <t>Rodica MIRICA</t>
  </si>
  <si>
    <t>Bianca TUDOR</t>
  </si>
  <si>
    <t>Matei COSTACHE</t>
  </si>
  <si>
    <t>Naomi VINCZE</t>
  </si>
  <si>
    <t>Petron</t>
  </si>
  <si>
    <t>Dupli clasic</t>
  </si>
  <si>
    <t>Dupli completiv</t>
  </si>
  <si>
    <t>Comp</t>
  </si>
  <si>
    <t>Anticip</t>
  </si>
  <si>
    <t>Dupli</t>
  </si>
  <si>
    <t>DE</t>
  </si>
  <si>
    <t>DJ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</si>
</sst>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sz val="9"/>
      <name val="Arial CE"/>
      <family val="0"/>
    </font>
    <font>
      <sz val="10"/>
      <color indexed="9"/>
      <name val="Arial"/>
      <family val="0"/>
    </font>
    <font>
      <b/>
      <sz val="9"/>
      <color indexed="9"/>
      <name val="Comic Sans MS"/>
      <family val="4"/>
    </font>
    <font>
      <b/>
      <sz val="10"/>
      <name val="Arial"/>
      <family val="0"/>
    </font>
    <font>
      <b/>
      <sz val="9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/>
    </xf>
    <xf numFmtId="0" fontId="5" fillId="4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5" borderId="10" xfId="0" applyFont="1" applyFill="1" applyBorder="1" applyAlignment="1" applyProtection="1">
      <alignment horizontal="center"/>
      <protection/>
    </xf>
    <xf numFmtId="0" fontId="2" fillId="5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2" fillId="6" borderId="2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 applyProtection="1">
      <alignment horizontal="center"/>
      <protection/>
    </xf>
    <xf numFmtId="0" fontId="2" fillId="6" borderId="15" xfId="0" applyFont="1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1" xfId="0" applyFont="1" applyFill="1" applyBorder="1" applyAlignment="1" applyProtection="1">
      <alignment horizontal="center"/>
      <protection/>
    </xf>
    <xf numFmtId="0" fontId="5" fillId="6" borderId="8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15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 applyProtection="1">
      <alignment horizontal="center"/>
      <protection/>
    </xf>
    <xf numFmtId="0" fontId="2" fillId="6" borderId="18" xfId="0" applyFont="1" applyFill="1" applyBorder="1" applyAlignment="1" applyProtection="1">
      <alignment horizontal="center"/>
      <protection/>
    </xf>
    <xf numFmtId="0" fontId="5" fillId="6" borderId="19" xfId="0" applyFont="1" applyFill="1" applyBorder="1" applyAlignment="1" applyProtection="1">
      <alignment horizontal="center"/>
      <protection/>
    </xf>
    <xf numFmtId="0" fontId="2" fillId="6" borderId="20" xfId="0" applyFont="1" applyFill="1" applyBorder="1" applyAlignment="1" applyProtection="1">
      <alignment horizontal="center"/>
      <protection/>
    </xf>
    <xf numFmtId="0" fontId="2" fillId="6" borderId="21" xfId="0" applyFont="1" applyFill="1" applyBorder="1" applyAlignment="1" applyProtection="1">
      <alignment horizont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5" fillId="6" borderId="23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LINKO~1\LOCALS~1\Temp\cn07eforiesu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uplicat J"/>
      <sheetName val="duplicat C"/>
      <sheetName val="Desfasurator"/>
      <sheetName val="Clasament"/>
      <sheetName val="Scara pct."/>
      <sheetName val="Module1"/>
      <sheetName val="Module2"/>
    </sheetNames>
    <sheetDataSet>
      <sheetData sheetId="4">
        <row r="10">
          <cell r="H10">
            <v>451</v>
          </cell>
          <cell r="J10">
            <v>650</v>
          </cell>
          <cell r="L10">
            <v>235</v>
          </cell>
          <cell r="N10">
            <v>650</v>
          </cell>
          <cell r="P10">
            <v>283</v>
          </cell>
        </row>
        <row r="11">
          <cell r="H11">
            <v>509</v>
          </cell>
          <cell r="J11">
            <v>407</v>
          </cell>
          <cell r="L11">
            <v>194</v>
          </cell>
          <cell r="N11">
            <v>451</v>
          </cell>
          <cell r="P11">
            <v>650</v>
          </cell>
        </row>
        <row r="12">
          <cell r="H12">
            <v>650</v>
          </cell>
          <cell r="J12">
            <v>309</v>
          </cell>
          <cell r="L12">
            <v>175</v>
          </cell>
          <cell r="N12">
            <v>407</v>
          </cell>
          <cell r="P12">
            <v>509</v>
          </cell>
        </row>
        <row r="13">
          <cell r="H13">
            <v>370</v>
          </cell>
          <cell r="J13">
            <v>509</v>
          </cell>
          <cell r="L13">
            <v>509</v>
          </cell>
          <cell r="N13">
            <v>283</v>
          </cell>
          <cell r="P13">
            <v>309</v>
          </cell>
        </row>
        <row r="14">
          <cell r="H14">
            <v>258</v>
          </cell>
          <cell r="J14">
            <v>12</v>
          </cell>
          <cell r="L14">
            <v>650</v>
          </cell>
          <cell r="N14">
            <v>509</v>
          </cell>
          <cell r="P14">
            <v>407</v>
          </cell>
        </row>
        <row r="15">
          <cell r="H15">
            <v>407</v>
          </cell>
          <cell r="J15">
            <v>370</v>
          </cell>
          <cell r="L15">
            <v>370</v>
          </cell>
          <cell r="N15">
            <v>175</v>
          </cell>
          <cell r="P15">
            <v>370</v>
          </cell>
        </row>
        <row r="16">
          <cell r="H16">
            <v>309</v>
          </cell>
          <cell r="J16">
            <v>258</v>
          </cell>
          <cell r="L16">
            <v>407</v>
          </cell>
          <cell r="N16">
            <v>107</v>
          </cell>
          <cell r="P16">
            <v>338</v>
          </cell>
        </row>
        <row r="17">
          <cell r="H17">
            <v>338</v>
          </cell>
          <cell r="J17">
            <v>64</v>
          </cell>
          <cell r="L17">
            <v>451</v>
          </cell>
          <cell r="N17">
            <v>338</v>
          </cell>
          <cell r="P17">
            <v>175</v>
          </cell>
        </row>
        <row r="18">
          <cell r="H18">
            <v>194</v>
          </cell>
          <cell r="J18">
            <v>338</v>
          </cell>
          <cell r="L18">
            <v>92</v>
          </cell>
          <cell r="N18">
            <v>258</v>
          </cell>
          <cell r="P18">
            <v>451</v>
          </cell>
        </row>
        <row r="19">
          <cell r="H19">
            <v>283</v>
          </cell>
          <cell r="J19">
            <v>235</v>
          </cell>
          <cell r="L19">
            <v>338</v>
          </cell>
          <cell r="N19">
            <v>12</v>
          </cell>
          <cell r="P19">
            <v>123</v>
          </cell>
        </row>
        <row r="20">
          <cell r="H20">
            <v>235</v>
          </cell>
          <cell r="J20">
            <v>37</v>
          </cell>
          <cell r="L20">
            <v>309</v>
          </cell>
          <cell r="N20">
            <v>157</v>
          </cell>
          <cell r="P20">
            <v>214</v>
          </cell>
        </row>
        <row r="21">
          <cell r="H21">
            <v>50</v>
          </cell>
          <cell r="J21">
            <v>78</v>
          </cell>
          <cell r="L21">
            <v>283</v>
          </cell>
          <cell r="N21">
            <v>235</v>
          </cell>
          <cell r="P21">
            <v>235</v>
          </cell>
        </row>
        <row r="22">
          <cell r="H22">
            <v>92</v>
          </cell>
          <cell r="J22">
            <v>451</v>
          </cell>
          <cell r="L22">
            <v>78</v>
          </cell>
          <cell r="N22">
            <v>214</v>
          </cell>
          <cell r="P22">
            <v>24</v>
          </cell>
        </row>
        <row r="23">
          <cell r="H23">
            <v>107</v>
          </cell>
          <cell r="J23">
            <v>24</v>
          </cell>
          <cell r="L23">
            <v>258</v>
          </cell>
          <cell r="N23">
            <v>140</v>
          </cell>
          <cell r="P23">
            <v>283</v>
          </cell>
        </row>
        <row r="24">
          <cell r="H24">
            <v>175</v>
          </cell>
          <cell r="J24">
            <v>175</v>
          </cell>
          <cell r="L24">
            <v>123</v>
          </cell>
          <cell r="N24">
            <v>123</v>
          </cell>
          <cell r="P24">
            <v>194</v>
          </cell>
        </row>
        <row r="25">
          <cell r="H25">
            <v>157</v>
          </cell>
          <cell r="J25">
            <v>123</v>
          </cell>
          <cell r="L25">
            <v>24</v>
          </cell>
          <cell r="N25">
            <v>370</v>
          </cell>
          <cell r="P25">
            <v>50</v>
          </cell>
        </row>
        <row r="26">
          <cell r="H26">
            <v>12</v>
          </cell>
          <cell r="J26">
            <v>214</v>
          </cell>
          <cell r="L26">
            <v>12</v>
          </cell>
          <cell r="N26">
            <v>309</v>
          </cell>
          <cell r="P26">
            <v>157</v>
          </cell>
        </row>
        <row r="27">
          <cell r="H27">
            <v>214</v>
          </cell>
          <cell r="J27">
            <v>140</v>
          </cell>
          <cell r="L27">
            <v>175</v>
          </cell>
          <cell r="N27">
            <v>50</v>
          </cell>
          <cell r="P27">
            <v>107</v>
          </cell>
        </row>
        <row r="28">
          <cell r="H28">
            <v>64</v>
          </cell>
          <cell r="J28">
            <v>283</v>
          </cell>
          <cell r="L28">
            <v>64</v>
          </cell>
          <cell r="N28">
            <v>78</v>
          </cell>
          <cell r="P28">
            <v>140</v>
          </cell>
        </row>
        <row r="29">
          <cell r="H29">
            <v>157</v>
          </cell>
          <cell r="J29">
            <v>92</v>
          </cell>
          <cell r="L29">
            <v>107</v>
          </cell>
          <cell r="N29">
            <v>194</v>
          </cell>
          <cell r="P29">
            <v>78</v>
          </cell>
        </row>
        <row r="30">
          <cell r="H30">
            <v>123</v>
          </cell>
          <cell r="J30">
            <v>194</v>
          </cell>
          <cell r="L30">
            <v>50</v>
          </cell>
          <cell r="N30">
            <v>92</v>
          </cell>
          <cell r="P30">
            <v>107</v>
          </cell>
        </row>
        <row r="31">
          <cell r="H31">
            <v>78</v>
          </cell>
          <cell r="J31">
            <v>107</v>
          </cell>
          <cell r="L31">
            <v>214</v>
          </cell>
          <cell r="N31">
            <v>37</v>
          </cell>
          <cell r="P31">
            <v>64</v>
          </cell>
        </row>
        <row r="32">
          <cell r="H32">
            <v>37</v>
          </cell>
          <cell r="J32">
            <v>157</v>
          </cell>
          <cell r="L32">
            <v>140</v>
          </cell>
          <cell r="N32">
            <v>24</v>
          </cell>
          <cell r="P32">
            <v>12</v>
          </cell>
        </row>
        <row r="33">
          <cell r="H33">
            <v>24</v>
          </cell>
          <cell r="J33">
            <v>50</v>
          </cell>
          <cell r="L33">
            <v>37</v>
          </cell>
          <cell r="N33">
            <v>64</v>
          </cell>
          <cell r="P33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.28125" style="10" customWidth="1"/>
    <col min="2" max="2" width="21.57421875" style="10" bestFit="1" customWidth="1"/>
    <col min="3" max="3" width="12.00390625" style="10" customWidth="1"/>
    <col min="4" max="7" width="5.00390625" style="10" bestFit="1" customWidth="1"/>
    <col min="8" max="8" width="5.00390625" style="11" bestFit="1" customWidth="1"/>
    <col min="9" max="11" width="5.421875" style="11" customWidth="1"/>
    <col min="12" max="12" width="5.7109375" style="10" customWidth="1"/>
    <col min="13" max="13" width="9.7109375" style="20" customWidth="1"/>
    <col min="14" max="15" width="5.00390625" style="11" customWidth="1"/>
    <col min="16" max="16" width="6.00390625" style="10" bestFit="1" customWidth="1"/>
    <col min="17" max="16384" width="9.140625" style="10" customWidth="1"/>
  </cols>
  <sheetData>
    <row r="1" spans="1:13" s="1" customFormat="1" ht="16.5" customHeight="1" thickBot="1">
      <c r="A1" s="32" t="s">
        <v>0</v>
      </c>
      <c r="B1" s="32" t="s">
        <v>63</v>
      </c>
      <c r="C1" s="32" t="s">
        <v>62</v>
      </c>
      <c r="D1" s="32" t="s">
        <v>1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60</v>
      </c>
      <c r="M1" s="32" t="s">
        <v>61</v>
      </c>
    </row>
    <row r="2" spans="1:13" s="3" customFormat="1" ht="14.25">
      <c r="A2" s="33">
        <v>1</v>
      </c>
      <c r="B2" s="34" t="s">
        <v>9</v>
      </c>
      <c r="C2" s="34" t="s">
        <v>10</v>
      </c>
      <c r="D2" s="12">
        <v>2875</v>
      </c>
      <c r="E2" s="12">
        <v>2329</v>
      </c>
      <c r="F2" s="14">
        <v>806</v>
      </c>
      <c r="G2" s="14">
        <v>1019</v>
      </c>
      <c r="H2" s="13">
        <v>2807</v>
      </c>
      <c r="I2" s="13">
        <v>2570</v>
      </c>
      <c r="J2" s="21">
        <f>'[1]Clasament'!H12+'[1]Clasament'!J12+'[1]Clasament'!L12+'[1]Clasament'!N12+'[1]Clasament'!P12</f>
        <v>2050</v>
      </c>
      <c r="K2" s="22">
        <v>1724</v>
      </c>
      <c r="L2" s="30">
        <v>3649</v>
      </c>
      <c r="M2" s="27">
        <f>D2+E2+H2+I2+F2+G2+L2</f>
        <v>16055</v>
      </c>
    </row>
    <row r="3" spans="1:13" s="3" customFormat="1" ht="14.25">
      <c r="A3" s="35">
        <v>2</v>
      </c>
      <c r="B3" s="36" t="s">
        <v>11</v>
      </c>
      <c r="C3" s="36" t="s">
        <v>12</v>
      </c>
      <c r="D3" s="16">
        <v>2550</v>
      </c>
      <c r="E3" s="16">
        <v>2758</v>
      </c>
      <c r="F3" s="15">
        <v>566</v>
      </c>
      <c r="G3" s="15">
        <v>635</v>
      </c>
      <c r="H3" s="17">
        <v>2297</v>
      </c>
      <c r="I3" s="7"/>
      <c r="J3" s="23">
        <f>'[1]Clasament'!H14+'[1]Clasament'!J14+'[1]Clasament'!L14+'[1]Clasament'!N14+'[1]Clasament'!P14</f>
        <v>1836</v>
      </c>
      <c r="K3" s="24">
        <v>2198</v>
      </c>
      <c r="L3" s="31">
        <v>3436</v>
      </c>
      <c r="M3" s="28">
        <f>D3+E3+H3+K3+F3+G3+L3</f>
        <v>14440</v>
      </c>
    </row>
    <row r="4" spans="1:13" s="3" customFormat="1" ht="27">
      <c r="A4" s="33">
        <v>3</v>
      </c>
      <c r="B4" s="36" t="s">
        <v>13</v>
      </c>
      <c r="C4" s="36" t="s">
        <v>14</v>
      </c>
      <c r="D4" s="16">
        <v>2416</v>
      </c>
      <c r="E4" s="6">
        <v>1815</v>
      </c>
      <c r="F4" s="15">
        <v>392</v>
      </c>
      <c r="G4" s="15">
        <v>590</v>
      </c>
      <c r="H4" s="7">
        <v>1335</v>
      </c>
      <c r="I4" s="17">
        <v>2213</v>
      </c>
      <c r="J4" s="25">
        <f>'[1]Clasament'!H13+'[1]Clasament'!J13+'[1]Clasament'!L13+'[1]Clasament'!N13+'[1]Clasament'!P13</f>
        <v>1980</v>
      </c>
      <c r="K4" s="24">
        <v>2233</v>
      </c>
      <c r="L4" s="31">
        <v>3678</v>
      </c>
      <c r="M4" s="28">
        <f>D4+I4+J4+K4+F4+G4+L4</f>
        <v>13502</v>
      </c>
    </row>
    <row r="5" spans="1:13" s="3" customFormat="1" ht="14.25">
      <c r="A5" s="4">
        <v>4</v>
      </c>
      <c r="B5" s="5" t="s">
        <v>15</v>
      </c>
      <c r="C5" s="5" t="s">
        <v>16</v>
      </c>
      <c r="D5" s="16">
        <v>1825</v>
      </c>
      <c r="E5" s="16">
        <v>1902</v>
      </c>
      <c r="F5" s="15" t="s">
        <v>17</v>
      </c>
      <c r="G5" s="15">
        <v>393</v>
      </c>
      <c r="H5" s="17">
        <v>1973</v>
      </c>
      <c r="I5" s="7"/>
      <c r="J5" s="25">
        <f>'[1]Clasament'!H11+'[1]Clasament'!J11+'[1]Clasament'!L11+'[1]Clasament'!N11+'[1]Clasament'!P11</f>
        <v>2211</v>
      </c>
      <c r="K5" s="26">
        <v>1544</v>
      </c>
      <c r="L5" s="31">
        <v>3057</v>
      </c>
      <c r="M5" s="28">
        <f>D5+E5+H5+J5+G5+L5</f>
        <v>11361</v>
      </c>
    </row>
    <row r="6" spans="1:13" s="3" customFormat="1" ht="14.25">
      <c r="A6" s="2">
        <v>5</v>
      </c>
      <c r="B6" s="5" t="s">
        <v>18</v>
      </c>
      <c r="C6" s="5" t="s">
        <v>12</v>
      </c>
      <c r="D6" s="6">
        <v>1369</v>
      </c>
      <c r="E6" s="16">
        <v>1556</v>
      </c>
      <c r="F6" s="15">
        <v>663</v>
      </c>
      <c r="G6" s="15">
        <v>515</v>
      </c>
      <c r="H6" s="17">
        <v>1930</v>
      </c>
      <c r="I6" s="17">
        <v>2040</v>
      </c>
      <c r="J6" s="23">
        <f>'[1]Clasament'!H18+'[1]Clasament'!J18+'[1]Clasament'!L18+'[1]Clasament'!N18+'[1]Clasament'!P18</f>
        <v>1333</v>
      </c>
      <c r="K6" s="24">
        <v>1421</v>
      </c>
      <c r="L6" s="31">
        <v>1973</v>
      </c>
      <c r="M6" s="28">
        <f>F6+G6+I6+H6+E6+K6+L6</f>
        <v>10098</v>
      </c>
    </row>
    <row r="7" spans="1:13" s="3" customFormat="1" ht="14.25">
      <c r="A7" s="4">
        <v>6</v>
      </c>
      <c r="B7" s="5" t="s">
        <v>20</v>
      </c>
      <c r="C7" s="5" t="s">
        <v>10</v>
      </c>
      <c r="D7" s="16">
        <v>1583</v>
      </c>
      <c r="E7" s="16">
        <v>1268</v>
      </c>
      <c r="F7" s="15">
        <v>453</v>
      </c>
      <c r="G7" s="15">
        <v>825</v>
      </c>
      <c r="H7" s="7">
        <v>1039</v>
      </c>
      <c r="I7" s="17">
        <v>1341</v>
      </c>
      <c r="J7" s="23">
        <f>'[1]Clasament'!H20+'[1]Clasament'!J20+'[1]Clasament'!L20+'[1]Clasament'!N20+'[1]Clasament'!P20</f>
        <v>952</v>
      </c>
      <c r="K7" s="24">
        <v>1736</v>
      </c>
      <c r="L7" s="31">
        <v>2641</v>
      </c>
      <c r="M7" s="28">
        <f>D7+E7+I7+K7+F7+G7+L7</f>
        <v>9847</v>
      </c>
    </row>
    <row r="8" spans="1:13" s="3" customFormat="1" ht="14.25">
      <c r="A8" s="2">
        <v>7</v>
      </c>
      <c r="B8" s="5" t="s">
        <v>19</v>
      </c>
      <c r="C8" s="5" t="s">
        <v>16</v>
      </c>
      <c r="D8" s="16">
        <v>1636</v>
      </c>
      <c r="E8" s="6">
        <v>1539</v>
      </c>
      <c r="F8" s="15">
        <v>44</v>
      </c>
      <c r="G8" s="15">
        <v>143</v>
      </c>
      <c r="H8" s="7">
        <v>1047</v>
      </c>
      <c r="I8" s="17">
        <v>1251</v>
      </c>
      <c r="J8" s="25">
        <f>'[1]Clasament'!H10+'[1]Clasament'!J10+'[1]Clasament'!L10+'[1]Clasament'!N10+'[1]Clasament'!P10</f>
        <v>2269</v>
      </c>
      <c r="K8" s="24">
        <v>1468</v>
      </c>
      <c r="L8" s="31">
        <v>2925</v>
      </c>
      <c r="M8" s="28">
        <f>F8+G8+J8+D8+I8+K8+L8</f>
        <v>9736</v>
      </c>
    </row>
    <row r="9" spans="1:13" s="3" customFormat="1" ht="14.25">
      <c r="A9" s="4">
        <v>8</v>
      </c>
      <c r="B9" s="5" t="s">
        <v>22</v>
      </c>
      <c r="C9" s="5" t="s">
        <v>23</v>
      </c>
      <c r="D9" s="16">
        <v>1467</v>
      </c>
      <c r="E9" s="16">
        <v>1261</v>
      </c>
      <c r="F9" s="15">
        <v>1005</v>
      </c>
      <c r="G9" s="15">
        <v>342</v>
      </c>
      <c r="H9" s="6"/>
      <c r="I9" s="6"/>
      <c r="J9" s="25">
        <f>'[1]Clasament'!H15+'[1]Clasament'!J15+'[1]Clasament'!L15+'[1]Clasament'!N15+'[1]Clasament'!P15</f>
        <v>1692</v>
      </c>
      <c r="K9" s="24">
        <v>1009</v>
      </c>
      <c r="L9" s="31">
        <v>1514</v>
      </c>
      <c r="M9" s="28">
        <f>F9+G9+J9+K9+E9+D9+L9</f>
        <v>8290</v>
      </c>
    </row>
    <row r="10" spans="1:13" s="3" customFormat="1" ht="14.25">
      <c r="A10" s="2">
        <v>9</v>
      </c>
      <c r="B10" s="5" t="s">
        <v>21</v>
      </c>
      <c r="C10" s="5" t="s">
        <v>16</v>
      </c>
      <c r="D10" s="16">
        <v>1456</v>
      </c>
      <c r="E10" s="16">
        <v>1752</v>
      </c>
      <c r="F10" s="15">
        <v>242</v>
      </c>
      <c r="G10" s="15">
        <v>480</v>
      </c>
      <c r="H10" s="7">
        <v>973</v>
      </c>
      <c r="I10" s="7">
        <v>1143</v>
      </c>
      <c r="J10" s="25">
        <f>'[1]Clasament'!H17+'[1]Clasament'!J17+'[1]Clasament'!L17+'[1]Clasament'!N17+'[1]Clasament'!P17</f>
        <v>1366</v>
      </c>
      <c r="K10" s="24">
        <v>1620</v>
      </c>
      <c r="L10" s="31">
        <v>1149</v>
      </c>
      <c r="M10" s="28">
        <f>D10+E10+J10+K10+F10+G10+L10</f>
        <v>8065</v>
      </c>
    </row>
    <row r="11" spans="1:13" s="3" customFormat="1" ht="14.25">
      <c r="A11" s="4">
        <v>10</v>
      </c>
      <c r="B11" s="5" t="s">
        <v>24</v>
      </c>
      <c r="C11" s="5" t="s">
        <v>23</v>
      </c>
      <c r="D11" s="16">
        <v>930</v>
      </c>
      <c r="E11" s="16">
        <v>941</v>
      </c>
      <c r="F11" s="15">
        <v>363</v>
      </c>
      <c r="G11" s="15">
        <v>177</v>
      </c>
      <c r="H11" s="17">
        <v>1912</v>
      </c>
      <c r="I11" s="7"/>
      <c r="J11" s="25">
        <f>'[1]Clasament'!H22+'[1]Clasament'!J22+'[1]Clasament'!L22+'[1]Clasament'!N22+'[1]Clasament'!P22</f>
        <v>859</v>
      </c>
      <c r="K11" s="26"/>
      <c r="L11" s="31">
        <v>2457</v>
      </c>
      <c r="M11" s="28">
        <f>D11+E11+H11+J11+F11+G11+L11</f>
        <v>7639</v>
      </c>
    </row>
    <row r="12" spans="1:13" s="3" customFormat="1" ht="14.25">
      <c r="A12" s="2">
        <v>11</v>
      </c>
      <c r="B12" s="5" t="s">
        <v>25</v>
      </c>
      <c r="C12" s="5" t="s">
        <v>12</v>
      </c>
      <c r="D12" s="16">
        <v>1435</v>
      </c>
      <c r="E12" s="16">
        <v>1111</v>
      </c>
      <c r="F12" s="15">
        <v>311</v>
      </c>
      <c r="G12" s="15">
        <v>746</v>
      </c>
      <c r="H12" s="6"/>
      <c r="I12" s="6"/>
      <c r="J12" s="25">
        <f>'[1]Clasament'!H16+'[1]Clasament'!J16+'[1]Clasament'!L16+'[1]Clasament'!N16+'[1]Clasament'!P16</f>
        <v>1419</v>
      </c>
      <c r="K12" s="24">
        <v>1523</v>
      </c>
      <c r="L12" s="31"/>
      <c r="M12" s="28">
        <f>D12+E12+J12+K12+F12+G12+L12</f>
        <v>6545</v>
      </c>
    </row>
    <row r="13" spans="1:13" s="3" customFormat="1" ht="14.25">
      <c r="A13" s="4">
        <v>12</v>
      </c>
      <c r="B13" s="5" t="s">
        <v>30</v>
      </c>
      <c r="C13" s="5" t="s">
        <v>10</v>
      </c>
      <c r="D13" s="6">
        <v>772</v>
      </c>
      <c r="E13" s="16">
        <v>907</v>
      </c>
      <c r="F13" s="15">
        <v>221</v>
      </c>
      <c r="G13" s="15">
        <v>296</v>
      </c>
      <c r="H13" s="17">
        <v>942</v>
      </c>
      <c r="I13" s="17">
        <v>1207</v>
      </c>
      <c r="J13" s="23">
        <f>'[1]Clasament'!H23+'[1]Clasament'!J23+'[1]Clasament'!L23+'[1]Clasament'!N23+'[1]Clasament'!P23</f>
        <v>812</v>
      </c>
      <c r="K13" s="24">
        <v>922</v>
      </c>
      <c r="L13" s="31">
        <v>1638</v>
      </c>
      <c r="M13" s="28">
        <f>F13+G13+I13+H13+K13+E13+L13</f>
        <v>6133</v>
      </c>
    </row>
    <row r="14" spans="1:13" s="3" customFormat="1" ht="14.25">
      <c r="A14" s="2">
        <v>13</v>
      </c>
      <c r="B14" s="5" t="s">
        <v>33</v>
      </c>
      <c r="C14" s="5" t="s">
        <v>28</v>
      </c>
      <c r="D14" s="16">
        <v>1513</v>
      </c>
      <c r="E14" s="16">
        <v>915</v>
      </c>
      <c r="F14" s="15" t="s">
        <v>17</v>
      </c>
      <c r="G14" s="15">
        <v>366</v>
      </c>
      <c r="H14" s="6"/>
      <c r="I14" s="17">
        <v>1301</v>
      </c>
      <c r="J14" s="7"/>
      <c r="K14" s="18">
        <v>731</v>
      </c>
      <c r="L14" s="31">
        <v>1257</v>
      </c>
      <c r="M14" s="28">
        <f>D14+E14+I14+K14+G14+L14</f>
        <v>6083</v>
      </c>
    </row>
    <row r="15" spans="1:13" s="3" customFormat="1" ht="14.25">
      <c r="A15" s="4">
        <v>14</v>
      </c>
      <c r="B15" s="5" t="s">
        <v>27</v>
      </c>
      <c r="C15" s="5" t="s">
        <v>28</v>
      </c>
      <c r="D15" s="16">
        <v>866</v>
      </c>
      <c r="E15" s="16">
        <v>678</v>
      </c>
      <c r="F15" s="15">
        <v>611</v>
      </c>
      <c r="G15" s="15">
        <v>684</v>
      </c>
      <c r="H15" s="17">
        <v>727</v>
      </c>
      <c r="I15" s="17">
        <v>986</v>
      </c>
      <c r="J15" s="7"/>
      <c r="K15" s="8">
        <v>629</v>
      </c>
      <c r="L15" s="31">
        <v>1064</v>
      </c>
      <c r="M15" s="28">
        <f>F15+G15+D15+I15+H15+E15+L15</f>
        <v>5616</v>
      </c>
    </row>
    <row r="16" spans="1:13" s="3" customFormat="1" ht="14.25">
      <c r="A16" s="2">
        <v>15</v>
      </c>
      <c r="B16" s="5" t="s">
        <v>34</v>
      </c>
      <c r="C16" s="5" t="s">
        <v>28</v>
      </c>
      <c r="D16" s="16">
        <v>952</v>
      </c>
      <c r="E16" s="16">
        <v>742</v>
      </c>
      <c r="F16" s="15">
        <v>180</v>
      </c>
      <c r="G16" s="15">
        <v>420</v>
      </c>
      <c r="H16" s="17">
        <v>1036</v>
      </c>
      <c r="I16" s="7">
        <v>532</v>
      </c>
      <c r="J16" s="7"/>
      <c r="K16" s="18">
        <v>722</v>
      </c>
      <c r="L16" s="31">
        <v>1520</v>
      </c>
      <c r="M16" s="28">
        <f>D16+E16+H16+K16+F16+G16+L16</f>
        <v>5572</v>
      </c>
    </row>
    <row r="17" spans="1:13" s="3" customFormat="1" ht="14.25">
      <c r="A17" s="4">
        <v>16</v>
      </c>
      <c r="B17" s="5" t="s">
        <v>36</v>
      </c>
      <c r="C17" s="5" t="s">
        <v>28</v>
      </c>
      <c r="D17" s="16">
        <v>872</v>
      </c>
      <c r="E17" s="6">
        <v>586</v>
      </c>
      <c r="F17" s="15">
        <v>143</v>
      </c>
      <c r="G17" s="15">
        <v>215</v>
      </c>
      <c r="H17" s="17">
        <v>832</v>
      </c>
      <c r="I17" s="17">
        <v>1165</v>
      </c>
      <c r="J17" s="7"/>
      <c r="K17" s="18">
        <v>1141</v>
      </c>
      <c r="L17" s="31">
        <v>1135</v>
      </c>
      <c r="M17" s="28">
        <f>D17+H17+I17+K17+F17+G17+L17</f>
        <v>5503</v>
      </c>
    </row>
    <row r="18" spans="1:13" s="3" customFormat="1" ht="14.25">
      <c r="A18" s="2">
        <v>17</v>
      </c>
      <c r="B18" s="5" t="s">
        <v>38</v>
      </c>
      <c r="C18" s="5" t="s">
        <v>10</v>
      </c>
      <c r="D18" s="6" t="s">
        <v>17</v>
      </c>
      <c r="E18" s="16">
        <v>856</v>
      </c>
      <c r="F18" s="15">
        <v>161</v>
      </c>
      <c r="G18" s="15">
        <v>318</v>
      </c>
      <c r="H18" s="6"/>
      <c r="I18" s="17">
        <v>1249</v>
      </c>
      <c r="J18" s="25">
        <f>'[1]Clasament'!H21+'[1]Clasament'!J21+'[1]Clasament'!L21+'[1]Clasament'!N21+'[1]Clasament'!P21</f>
        <v>881</v>
      </c>
      <c r="K18" s="24">
        <v>744</v>
      </c>
      <c r="L18" s="31">
        <v>1217</v>
      </c>
      <c r="M18" s="28">
        <f>E18+I18+J18+K18+F18+G18+L18</f>
        <v>5426</v>
      </c>
    </row>
    <row r="19" spans="1:13" s="3" customFormat="1" ht="14.25">
      <c r="A19" s="4">
        <v>18</v>
      </c>
      <c r="B19" s="5" t="s">
        <v>31</v>
      </c>
      <c r="C19" s="5" t="s">
        <v>12</v>
      </c>
      <c r="D19" s="16">
        <v>1582</v>
      </c>
      <c r="E19" s="16">
        <v>1026</v>
      </c>
      <c r="F19" s="15">
        <v>488</v>
      </c>
      <c r="G19" s="15">
        <v>81</v>
      </c>
      <c r="H19" s="17">
        <v>1084</v>
      </c>
      <c r="I19" s="7"/>
      <c r="J19" s="7"/>
      <c r="K19" s="18">
        <v>935</v>
      </c>
      <c r="L19" s="31"/>
      <c r="M19" s="28">
        <f>D19+E19+H19+K19+F19+G19+L19</f>
        <v>5196</v>
      </c>
    </row>
    <row r="20" spans="1:13" s="3" customFormat="1" ht="14.25">
      <c r="A20" s="2">
        <v>19</v>
      </c>
      <c r="B20" s="5" t="s">
        <v>37</v>
      </c>
      <c r="C20" s="5" t="s">
        <v>16</v>
      </c>
      <c r="D20" s="16">
        <v>645</v>
      </c>
      <c r="E20" s="6" t="s">
        <v>17</v>
      </c>
      <c r="F20" s="15">
        <v>287</v>
      </c>
      <c r="G20" s="15">
        <v>96</v>
      </c>
      <c r="H20" s="17">
        <v>751</v>
      </c>
      <c r="I20" s="17">
        <v>1005</v>
      </c>
      <c r="J20" s="25">
        <f>'[1]Clasament'!H24+'[1]Clasament'!J24+'[1]Clasament'!L24+'[1]Clasament'!N24+'[1]Clasament'!P24</f>
        <v>790</v>
      </c>
      <c r="K20" s="26"/>
      <c r="L20" s="31">
        <v>1264</v>
      </c>
      <c r="M20" s="28">
        <f>D20+H20+I20+J20+F20+G20+L20</f>
        <v>4838</v>
      </c>
    </row>
    <row r="21" spans="1:13" s="3" customFormat="1" ht="14.25">
      <c r="A21" s="4">
        <v>20</v>
      </c>
      <c r="B21" s="5" t="s">
        <v>26</v>
      </c>
      <c r="C21" s="5" t="s">
        <v>14</v>
      </c>
      <c r="D21" s="16">
        <v>1090</v>
      </c>
      <c r="E21" s="16">
        <v>1949</v>
      </c>
      <c r="F21" s="15">
        <v>422</v>
      </c>
      <c r="G21" s="15">
        <v>195</v>
      </c>
      <c r="H21" s="17">
        <v>1096</v>
      </c>
      <c r="I21" s="7"/>
      <c r="J21" s="7"/>
      <c r="K21" s="8"/>
      <c r="L21" s="31"/>
      <c r="M21" s="28">
        <f>D21+E21+H21+F21+G21+L21</f>
        <v>4752</v>
      </c>
    </row>
    <row r="22" spans="1:13" s="3" customFormat="1" ht="14.25">
      <c r="A22" s="2">
        <v>21</v>
      </c>
      <c r="B22" s="5" t="s">
        <v>29</v>
      </c>
      <c r="C22" s="5" t="s">
        <v>10</v>
      </c>
      <c r="D22" s="16">
        <v>1272</v>
      </c>
      <c r="E22" s="6">
        <v>695</v>
      </c>
      <c r="F22" s="15">
        <v>125</v>
      </c>
      <c r="G22" s="15">
        <v>128</v>
      </c>
      <c r="H22" s="17">
        <v>703</v>
      </c>
      <c r="I22" s="17">
        <v>1566</v>
      </c>
      <c r="J22" s="25">
        <f>'[1]Clasament'!H25+'[1]Clasament'!J25+'[1]Clasament'!L25+'[1]Clasament'!N25+'[1]Clasament'!P25</f>
        <v>724</v>
      </c>
      <c r="K22" s="26"/>
      <c r="L22" s="31"/>
      <c r="M22" s="28">
        <f>D22+H22+I22+J22+F22+G22+L22</f>
        <v>4518</v>
      </c>
    </row>
    <row r="23" spans="1:13" s="3" customFormat="1" ht="14.25">
      <c r="A23" s="4">
        <v>22</v>
      </c>
      <c r="B23" s="5" t="s">
        <v>32</v>
      </c>
      <c r="C23" s="5" t="s">
        <v>16</v>
      </c>
      <c r="D23" s="16">
        <v>1055</v>
      </c>
      <c r="E23" s="6" t="s">
        <v>17</v>
      </c>
      <c r="F23" s="15">
        <v>725</v>
      </c>
      <c r="G23" s="15">
        <v>551</v>
      </c>
      <c r="H23" s="17">
        <v>858</v>
      </c>
      <c r="I23" s="7"/>
      <c r="J23" s="25">
        <f>'[1]Clasament'!H19+'[1]Clasament'!J19+'[1]Clasament'!L19+'[1]Clasament'!N19+'[1]Clasament'!P19</f>
        <v>991</v>
      </c>
      <c r="K23" s="26"/>
      <c r="L23" s="31"/>
      <c r="M23" s="28">
        <f>D23+H23+J23+F23+G23+L23</f>
        <v>4180</v>
      </c>
    </row>
    <row r="24" spans="1:13" s="3" customFormat="1" ht="14.25">
      <c r="A24" s="2">
        <v>23</v>
      </c>
      <c r="B24" s="5" t="s">
        <v>41</v>
      </c>
      <c r="C24" s="5" t="s">
        <v>14</v>
      </c>
      <c r="D24" s="6">
        <v>219</v>
      </c>
      <c r="E24" s="16">
        <v>786</v>
      </c>
      <c r="F24" s="15">
        <v>264</v>
      </c>
      <c r="G24" s="15">
        <v>450</v>
      </c>
      <c r="H24" s="17">
        <v>357</v>
      </c>
      <c r="I24" s="17">
        <v>784</v>
      </c>
      <c r="J24" s="23">
        <f>'[1]Clasament'!H33+'[1]Clasament'!J33+'[1]Clasament'!L33+'[1]Clasament'!N33+'[1]Clasament'!P33</f>
        <v>212</v>
      </c>
      <c r="K24" s="24">
        <v>360</v>
      </c>
      <c r="L24" s="31">
        <v>837</v>
      </c>
      <c r="M24" s="28">
        <f>E24+H24+I24+K24+F24+G24+L24</f>
        <v>3838</v>
      </c>
    </row>
    <row r="25" spans="1:13" s="3" customFormat="1" ht="14.25">
      <c r="A25" s="4">
        <v>24</v>
      </c>
      <c r="B25" s="5" t="s">
        <v>35</v>
      </c>
      <c r="C25" s="5" t="s">
        <v>16</v>
      </c>
      <c r="D25" s="16">
        <v>783</v>
      </c>
      <c r="E25" s="6" t="s">
        <v>17</v>
      </c>
      <c r="F25" s="15">
        <v>525</v>
      </c>
      <c r="G25" s="15">
        <v>53</v>
      </c>
      <c r="H25" s="17">
        <v>1116</v>
      </c>
      <c r="I25" s="17">
        <v>667</v>
      </c>
      <c r="J25" s="25">
        <f>'[1]Clasament'!H27+'[1]Clasament'!J27+'[1]Clasament'!L27+'[1]Clasament'!N27+'[1]Clasament'!P27</f>
        <v>686</v>
      </c>
      <c r="K25" s="26"/>
      <c r="L25" s="31"/>
      <c r="M25" s="28">
        <f>D25+H25+I25+J25+F25+G25+L25</f>
        <v>3830</v>
      </c>
    </row>
    <row r="26" spans="1:13" s="3" customFormat="1" ht="14.25">
      <c r="A26" s="2">
        <v>25</v>
      </c>
      <c r="B26" s="5" t="s">
        <v>39</v>
      </c>
      <c r="C26" s="5" t="s">
        <v>16</v>
      </c>
      <c r="D26" s="16">
        <v>679</v>
      </c>
      <c r="E26" s="16">
        <v>726</v>
      </c>
      <c r="F26" s="15">
        <v>336</v>
      </c>
      <c r="G26" s="15">
        <v>161</v>
      </c>
      <c r="H26" s="17">
        <v>1009</v>
      </c>
      <c r="I26" s="7"/>
      <c r="J26" s="23">
        <f>'[1]Clasament'!H31+'[1]Clasament'!J31+'[1]Clasament'!L31+'[1]Clasament'!N31+'[1]Clasament'!P31</f>
        <v>500</v>
      </c>
      <c r="K26" s="24">
        <v>690</v>
      </c>
      <c r="L26" s="31"/>
      <c r="M26" s="28">
        <f>D26+E26+H26+K26+F26+G26+L26</f>
        <v>3601</v>
      </c>
    </row>
    <row r="27" spans="1:13" s="3" customFormat="1" ht="14.25">
      <c r="A27" s="2">
        <v>26</v>
      </c>
      <c r="B27" s="5" t="s">
        <v>42</v>
      </c>
      <c r="C27" s="9" t="s">
        <v>43</v>
      </c>
      <c r="D27" s="16">
        <v>543</v>
      </c>
      <c r="E27" s="6">
        <v>464</v>
      </c>
      <c r="F27" s="15" t="s">
        <v>17</v>
      </c>
      <c r="G27" s="15">
        <v>111</v>
      </c>
      <c r="H27" s="17">
        <v>647</v>
      </c>
      <c r="I27" s="7"/>
      <c r="J27" s="25">
        <f>'[1]Clasament'!H30+'[1]Clasament'!J30+'[1]Clasament'!L30+'[1]Clasament'!N30+'[1]Clasament'!P30</f>
        <v>566</v>
      </c>
      <c r="K27" s="24">
        <v>649</v>
      </c>
      <c r="L27" s="31">
        <v>880</v>
      </c>
      <c r="M27" s="28">
        <f>D27+H27+J27+K27+G27+L27</f>
        <v>3396</v>
      </c>
    </row>
    <row r="28" spans="1:13" s="3" customFormat="1" ht="14.25">
      <c r="A28" s="4">
        <v>27</v>
      </c>
      <c r="B28" s="5" t="s">
        <v>40</v>
      </c>
      <c r="C28" s="5" t="s">
        <v>16</v>
      </c>
      <c r="D28" s="16">
        <v>852</v>
      </c>
      <c r="E28" s="6" t="s">
        <v>17</v>
      </c>
      <c r="F28" s="15">
        <v>107</v>
      </c>
      <c r="G28" s="15">
        <v>233</v>
      </c>
      <c r="H28" s="17">
        <v>605</v>
      </c>
      <c r="I28" s="17">
        <v>507</v>
      </c>
      <c r="J28" s="25">
        <f>'[1]Clasament'!H28+'[1]Clasament'!J28+'[1]Clasament'!L28+'[1]Clasament'!N28+'[1]Clasament'!P28</f>
        <v>629</v>
      </c>
      <c r="K28" s="26"/>
      <c r="L28" s="31"/>
      <c r="M28" s="28">
        <f>D28+H28+I28+J28+F28+G28+L28</f>
        <v>2933</v>
      </c>
    </row>
    <row r="29" spans="1:13" s="3" customFormat="1" ht="14.25">
      <c r="A29" s="2">
        <v>28</v>
      </c>
      <c r="B29" s="5" t="s">
        <v>51</v>
      </c>
      <c r="C29" s="5" t="s">
        <v>43</v>
      </c>
      <c r="D29" s="16">
        <v>338</v>
      </c>
      <c r="E29" s="16">
        <v>310</v>
      </c>
      <c r="F29" s="15">
        <v>74</v>
      </c>
      <c r="G29" s="15">
        <v>39</v>
      </c>
      <c r="H29" s="6"/>
      <c r="I29" s="6"/>
      <c r="J29" s="6"/>
      <c r="K29" s="19">
        <v>769</v>
      </c>
      <c r="L29" s="31">
        <v>804</v>
      </c>
      <c r="M29" s="28">
        <f>D29+E29+K29+F29+G29+L29</f>
        <v>2334</v>
      </c>
    </row>
    <row r="30" spans="1:13" s="3" customFormat="1" ht="14.25">
      <c r="A30" s="4">
        <v>29</v>
      </c>
      <c r="B30" s="5" t="s">
        <v>47</v>
      </c>
      <c r="C30" s="5" t="s">
        <v>54</v>
      </c>
      <c r="D30" s="16">
        <v>441</v>
      </c>
      <c r="E30" s="16">
        <v>286</v>
      </c>
      <c r="F30" s="15">
        <v>29</v>
      </c>
      <c r="G30" s="15">
        <v>66</v>
      </c>
      <c r="H30" s="6"/>
      <c r="I30" s="17">
        <v>410</v>
      </c>
      <c r="J30" s="25">
        <f>'[1]Clasament'!H32+'[1]Clasament'!J32+'[1]Clasament'!L32+'[1]Clasament'!N32+'[1]Clasament'!P32</f>
        <v>370</v>
      </c>
      <c r="K30" s="26">
        <v>265</v>
      </c>
      <c r="L30" s="31">
        <v>347</v>
      </c>
      <c r="M30" s="28">
        <f>D30+E30+I30+J30+F30+G30+L30</f>
        <v>1949</v>
      </c>
    </row>
    <row r="31" spans="1:13" s="3" customFormat="1" ht="14.25">
      <c r="A31" s="2">
        <v>30</v>
      </c>
      <c r="B31" s="5" t="s">
        <v>44</v>
      </c>
      <c r="C31" s="5" t="s">
        <v>16</v>
      </c>
      <c r="D31" s="6" t="s">
        <v>17</v>
      </c>
      <c r="E31" s="6" t="s">
        <v>17</v>
      </c>
      <c r="F31" s="15">
        <v>14</v>
      </c>
      <c r="G31" s="15">
        <v>254</v>
      </c>
      <c r="H31" s="6"/>
      <c r="I31" s="17">
        <v>1037</v>
      </c>
      <c r="J31" s="25">
        <f>'[1]Clasament'!H29+'[1]Clasament'!J29+'[1]Clasament'!L29+'[1]Clasament'!N29+'[1]Clasament'!P29</f>
        <v>628</v>
      </c>
      <c r="K31" s="26"/>
      <c r="L31" s="31"/>
      <c r="M31" s="28">
        <f>I31+J31+F31+G31+L31</f>
        <v>1933</v>
      </c>
    </row>
    <row r="32" spans="1:13" s="3" customFormat="1" ht="14.25">
      <c r="A32" s="4">
        <v>31</v>
      </c>
      <c r="B32" s="5" t="s">
        <v>45</v>
      </c>
      <c r="C32" s="5" t="s">
        <v>28</v>
      </c>
      <c r="D32" s="16">
        <v>674</v>
      </c>
      <c r="E32" s="6">
        <v>203</v>
      </c>
      <c r="F32" s="15" t="s">
        <v>17</v>
      </c>
      <c r="G32" s="15" t="s">
        <v>17</v>
      </c>
      <c r="H32" s="17">
        <v>510</v>
      </c>
      <c r="I32" s="17">
        <v>428</v>
      </c>
      <c r="J32" s="7"/>
      <c r="K32" s="18">
        <v>307</v>
      </c>
      <c r="L32" s="31"/>
      <c r="M32" s="28">
        <f>K32+I32+H32+D32+L32</f>
        <v>1919</v>
      </c>
    </row>
    <row r="33" spans="1:13" s="3" customFormat="1" ht="14.25">
      <c r="A33" s="37">
        <v>32</v>
      </c>
      <c r="B33" s="38" t="s">
        <v>46</v>
      </c>
      <c r="C33" s="41" t="s">
        <v>28</v>
      </c>
      <c r="D33" s="47">
        <v>358</v>
      </c>
      <c r="E33" s="47">
        <v>362</v>
      </c>
      <c r="F33" s="47">
        <v>90</v>
      </c>
      <c r="G33" s="47">
        <v>275</v>
      </c>
      <c r="H33" s="48">
        <v>607</v>
      </c>
      <c r="I33" s="48"/>
      <c r="J33" s="48"/>
      <c r="K33" s="49"/>
      <c r="L33" s="50">
        <v>224</v>
      </c>
      <c r="M33" s="51">
        <f>D33+E33+H33+F33+G33+L33</f>
        <v>1916</v>
      </c>
    </row>
    <row r="34" spans="1:13" s="3" customFormat="1" ht="14.25">
      <c r="A34" s="39">
        <v>33</v>
      </c>
      <c r="B34" s="38" t="s">
        <v>48</v>
      </c>
      <c r="C34" s="38" t="s">
        <v>16</v>
      </c>
      <c r="D34" s="47">
        <v>383</v>
      </c>
      <c r="E34" s="47" t="s">
        <v>17</v>
      </c>
      <c r="F34" s="47">
        <v>59</v>
      </c>
      <c r="G34" s="47">
        <v>26</v>
      </c>
      <c r="H34" s="48">
        <v>362</v>
      </c>
      <c r="I34" s="48">
        <v>370</v>
      </c>
      <c r="J34" s="48"/>
      <c r="K34" s="49"/>
      <c r="L34" s="50"/>
      <c r="M34" s="51">
        <f>D34+H34+I34+F34+G34+L34</f>
        <v>1200</v>
      </c>
    </row>
    <row r="35" spans="1:13" s="3" customFormat="1" ht="14.25">
      <c r="A35" s="37">
        <v>34</v>
      </c>
      <c r="B35" s="38" t="s">
        <v>49</v>
      </c>
      <c r="C35" s="38" t="s">
        <v>16</v>
      </c>
      <c r="D35" s="47">
        <v>741</v>
      </c>
      <c r="E35" s="47" t="s">
        <v>17</v>
      </c>
      <c r="F35" s="47">
        <v>200</v>
      </c>
      <c r="G35" s="47">
        <v>12</v>
      </c>
      <c r="H35" s="47"/>
      <c r="I35" s="47"/>
      <c r="J35" s="47"/>
      <c r="K35" s="52"/>
      <c r="L35" s="50"/>
      <c r="M35" s="51">
        <f>D35+F35+G35+L35</f>
        <v>953</v>
      </c>
    </row>
    <row r="36" spans="1:13" s="3" customFormat="1" ht="14.25">
      <c r="A36" s="39">
        <v>35</v>
      </c>
      <c r="B36" s="38" t="s">
        <v>50</v>
      </c>
      <c r="C36" s="38" t="s">
        <v>43</v>
      </c>
      <c r="D36" s="47">
        <v>867</v>
      </c>
      <c r="E36" s="47" t="s">
        <v>17</v>
      </c>
      <c r="F36" s="47" t="s">
        <v>17</v>
      </c>
      <c r="G36" s="47" t="s">
        <v>17</v>
      </c>
      <c r="H36" s="47"/>
      <c r="I36" s="47"/>
      <c r="J36" s="47"/>
      <c r="K36" s="52"/>
      <c r="L36" s="50"/>
      <c r="M36" s="51">
        <f>D36+L36</f>
        <v>867</v>
      </c>
    </row>
    <row r="37" spans="1:13" s="3" customFormat="1" ht="14.25">
      <c r="A37" s="37">
        <v>36</v>
      </c>
      <c r="B37" s="38" t="s">
        <v>52</v>
      </c>
      <c r="C37" s="38" t="s">
        <v>16</v>
      </c>
      <c r="D37" s="47" t="s">
        <v>17</v>
      </c>
      <c r="E37" s="47" t="s">
        <v>17</v>
      </c>
      <c r="F37" s="47" t="s">
        <v>17</v>
      </c>
      <c r="G37" s="47" t="s">
        <v>17</v>
      </c>
      <c r="H37" s="47" t="s">
        <v>17</v>
      </c>
      <c r="I37" s="47"/>
      <c r="J37" s="53">
        <f>'[1]Clasament'!H26+'[1]Clasament'!J26+'[1]Clasament'!L26+'[1]Clasament'!N26+'[1]Clasament'!P26</f>
        <v>704</v>
      </c>
      <c r="K37" s="54"/>
      <c r="L37" s="50"/>
      <c r="M37" s="51">
        <f>J37+L37</f>
        <v>704</v>
      </c>
    </row>
    <row r="38" spans="1:13" s="3" customFormat="1" ht="14.25">
      <c r="A38" s="39">
        <v>37</v>
      </c>
      <c r="B38" s="38" t="s">
        <v>53</v>
      </c>
      <c r="C38" s="41" t="s">
        <v>54</v>
      </c>
      <c r="D38" s="47" t="s">
        <v>17</v>
      </c>
      <c r="E38" s="47"/>
      <c r="F38" s="47" t="s">
        <v>17</v>
      </c>
      <c r="G38" s="47" t="s">
        <v>17</v>
      </c>
      <c r="H38" s="47"/>
      <c r="I38" s="48">
        <v>512</v>
      </c>
      <c r="J38" s="48"/>
      <c r="K38" s="49"/>
      <c r="L38" s="50"/>
      <c r="M38" s="51">
        <f>I38+L38</f>
        <v>512</v>
      </c>
    </row>
    <row r="39" spans="1:13" s="3" customFormat="1" ht="14.25">
      <c r="A39" s="37">
        <v>38</v>
      </c>
      <c r="B39" s="38" t="s">
        <v>55</v>
      </c>
      <c r="C39" s="38" t="s">
        <v>43</v>
      </c>
      <c r="D39" s="47">
        <v>261</v>
      </c>
      <c r="E39" s="47" t="s">
        <v>17</v>
      </c>
      <c r="F39" s="47" t="s">
        <v>17</v>
      </c>
      <c r="G39" s="47" t="s">
        <v>17</v>
      </c>
      <c r="H39" s="47"/>
      <c r="I39" s="47"/>
      <c r="J39" s="47"/>
      <c r="K39" s="52"/>
      <c r="L39" s="50"/>
      <c r="M39" s="51">
        <f>D39+L39</f>
        <v>261</v>
      </c>
    </row>
    <row r="40" spans="1:13" s="3" customFormat="1" ht="14.25">
      <c r="A40" s="42">
        <v>39</v>
      </c>
      <c r="B40" s="43" t="s">
        <v>58</v>
      </c>
      <c r="C40" s="44" t="s">
        <v>59</v>
      </c>
      <c r="D40" s="55"/>
      <c r="E40" s="43" t="s">
        <v>17</v>
      </c>
      <c r="F40" s="43" t="s">
        <v>17</v>
      </c>
      <c r="G40" s="43" t="s">
        <v>17</v>
      </c>
      <c r="H40" s="43" t="s">
        <v>17</v>
      </c>
      <c r="I40" s="43" t="s">
        <v>17</v>
      </c>
      <c r="J40" s="43"/>
      <c r="K40" s="56"/>
      <c r="L40" s="57"/>
      <c r="M40" s="58">
        <v>0</v>
      </c>
    </row>
    <row r="41" spans="1:13" s="3" customFormat="1" ht="14.25">
      <c r="A41" s="39">
        <v>39</v>
      </c>
      <c r="B41" s="38" t="s">
        <v>56</v>
      </c>
      <c r="C41" s="41" t="s">
        <v>23</v>
      </c>
      <c r="D41" s="47" t="s">
        <v>17</v>
      </c>
      <c r="E41" s="47" t="s">
        <v>17</v>
      </c>
      <c r="F41" s="47" t="s">
        <v>17</v>
      </c>
      <c r="G41" s="47" t="s">
        <v>17</v>
      </c>
      <c r="H41" s="47" t="s">
        <v>17</v>
      </c>
      <c r="I41" s="47"/>
      <c r="J41" s="47"/>
      <c r="K41" s="52"/>
      <c r="L41" s="59"/>
      <c r="M41" s="51">
        <v>0</v>
      </c>
    </row>
    <row r="42" spans="1:13" s="3" customFormat="1" ht="15" thickBot="1">
      <c r="A42" s="45">
        <v>39</v>
      </c>
      <c r="B42" s="46" t="s">
        <v>57</v>
      </c>
      <c r="C42" s="46" t="s">
        <v>14</v>
      </c>
      <c r="D42" s="40" t="s">
        <v>17</v>
      </c>
      <c r="E42" s="40" t="s">
        <v>17</v>
      </c>
      <c r="F42" s="40" t="s">
        <v>17</v>
      </c>
      <c r="G42" s="40" t="s">
        <v>17</v>
      </c>
      <c r="H42" s="40" t="s">
        <v>17</v>
      </c>
      <c r="I42" s="40"/>
      <c r="J42" s="40"/>
      <c r="K42" s="60"/>
      <c r="L42" s="61"/>
      <c r="M42" s="62">
        <v>0</v>
      </c>
    </row>
  </sheetData>
  <printOptions/>
  <pageMargins left="0.75" right="0.75" top="1" bottom="1" header="0.5" footer="0.5"/>
  <pageSetup horizontalDpi="300" verticalDpi="300" orientation="portrait" r:id="rId3"/>
  <ignoredErrors>
    <ignoredError sqref="M11 M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6" sqref="I26"/>
    </sheetView>
  </sheetViews>
  <sheetFormatPr defaultColWidth="9.140625" defaultRowHeight="12.75"/>
  <cols>
    <col min="1" max="1" width="4.28125" style="10" customWidth="1"/>
    <col min="2" max="2" width="21.57421875" style="10" bestFit="1" customWidth="1"/>
    <col min="3" max="3" width="12.00390625" style="10" customWidth="1"/>
    <col min="4" max="4" width="8.28125" style="10" customWidth="1"/>
    <col min="5" max="5" width="8.57421875" style="10" customWidth="1"/>
    <col min="6" max="6" width="8.421875" style="10" customWidth="1"/>
    <col min="7" max="7" width="8.7109375" style="10" customWidth="1"/>
    <col min="8" max="8" width="8.140625" style="11" customWidth="1"/>
    <col min="9" max="9" width="8.28125" style="11" customWidth="1"/>
    <col min="10" max="10" width="9.7109375" style="74" customWidth="1"/>
    <col min="11" max="12" width="5.00390625" style="11" customWidth="1"/>
    <col min="13" max="13" width="6.00390625" style="10" bestFit="1" customWidth="1"/>
    <col min="14" max="16384" width="9.140625" style="10" customWidth="1"/>
  </cols>
  <sheetData>
    <row r="1" spans="1:10" s="1" customFormat="1" ht="16.5" customHeight="1" thickBot="1">
      <c r="A1" s="32" t="s">
        <v>0</v>
      </c>
      <c r="B1" s="32" t="s">
        <v>63</v>
      </c>
      <c r="C1" s="32" t="s">
        <v>62</v>
      </c>
      <c r="D1" s="32" t="s">
        <v>93</v>
      </c>
      <c r="E1" s="32" t="s">
        <v>91</v>
      </c>
      <c r="F1" s="32" t="s">
        <v>92</v>
      </c>
      <c r="G1" s="32" t="s">
        <v>95</v>
      </c>
      <c r="H1" s="32" t="s">
        <v>94</v>
      </c>
      <c r="I1" s="32" t="s">
        <v>64</v>
      </c>
      <c r="J1" s="32" t="s">
        <v>61</v>
      </c>
    </row>
    <row r="2" spans="1:10" s="3" customFormat="1" ht="14.25">
      <c r="A2" s="33">
        <v>1</v>
      </c>
      <c r="B2" s="34" t="s">
        <v>13</v>
      </c>
      <c r="C2" s="34" t="s">
        <v>14</v>
      </c>
      <c r="D2" s="63">
        <v>584</v>
      </c>
      <c r="E2" s="63">
        <v>856</v>
      </c>
      <c r="F2" s="63">
        <v>523</v>
      </c>
      <c r="G2" s="63">
        <v>850</v>
      </c>
      <c r="H2" s="73">
        <v>344</v>
      </c>
      <c r="I2" s="73">
        <v>521</v>
      </c>
      <c r="J2" s="70">
        <f aca="true" t="shared" si="0" ref="J2:J23">D2+E2+F2+G2+H2+I2</f>
        <v>3678</v>
      </c>
    </row>
    <row r="3" spans="1:10" s="3" customFormat="1" ht="14.25">
      <c r="A3" s="35">
        <v>2</v>
      </c>
      <c r="B3" s="36" t="s">
        <v>9</v>
      </c>
      <c r="C3" s="36" t="s">
        <v>10</v>
      </c>
      <c r="D3" s="6">
        <v>523</v>
      </c>
      <c r="E3" s="6">
        <v>584</v>
      </c>
      <c r="F3" s="6">
        <v>353</v>
      </c>
      <c r="G3" s="6">
        <v>655</v>
      </c>
      <c r="H3" s="7">
        <v>575</v>
      </c>
      <c r="I3" s="7">
        <v>959</v>
      </c>
      <c r="J3" s="70">
        <f t="shared" si="0"/>
        <v>3649</v>
      </c>
    </row>
    <row r="4" spans="1:10" s="3" customFormat="1" ht="14.25">
      <c r="A4" s="33">
        <v>3</v>
      </c>
      <c r="B4" s="36" t="s">
        <v>11</v>
      </c>
      <c r="C4" s="36" t="s">
        <v>12</v>
      </c>
      <c r="D4" s="7">
        <v>663</v>
      </c>
      <c r="E4" s="7">
        <v>181</v>
      </c>
      <c r="F4" s="7">
        <v>429</v>
      </c>
      <c r="G4" s="7">
        <v>575</v>
      </c>
      <c r="H4" s="7">
        <v>850</v>
      </c>
      <c r="I4" s="7">
        <v>738</v>
      </c>
      <c r="J4" s="70">
        <f t="shared" si="0"/>
        <v>3436</v>
      </c>
    </row>
    <row r="5" spans="1:10" s="3" customFormat="1" ht="14.25">
      <c r="A5" s="4">
        <v>4</v>
      </c>
      <c r="B5" s="5" t="s">
        <v>15</v>
      </c>
      <c r="C5" s="5" t="s">
        <v>16</v>
      </c>
      <c r="D5" s="7">
        <v>856</v>
      </c>
      <c r="E5" s="7">
        <v>663</v>
      </c>
      <c r="F5" s="7">
        <v>289</v>
      </c>
      <c r="G5" s="7">
        <v>378</v>
      </c>
      <c r="H5" s="7">
        <v>655</v>
      </c>
      <c r="I5" s="7">
        <v>216</v>
      </c>
      <c r="J5" s="70">
        <f t="shared" si="0"/>
        <v>3057</v>
      </c>
    </row>
    <row r="6" spans="1:10" s="3" customFormat="1" ht="14.25">
      <c r="A6" s="2">
        <v>5</v>
      </c>
      <c r="B6" s="5" t="s">
        <v>19</v>
      </c>
      <c r="C6" s="5" t="s">
        <v>16</v>
      </c>
      <c r="D6" s="7">
        <v>473</v>
      </c>
      <c r="E6" s="7">
        <v>473</v>
      </c>
      <c r="F6" s="7">
        <v>663</v>
      </c>
      <c r="G6" s="7">
        <v>514</v>
      </c>
      <c r="H6" s="7">
        <v>418</v>
      </c>
      <c r="I6" s="7">
        <v>384</v>
      </c>
      <c r="J6" s="70">
        <f t="shared" si="0"/>
        <v>2925</v>
      </c>
    </row>
    <row r="7" spans="1:10" s="3" customFormat="1" ht="14.25">
      <c r="A7" s="4">
        <v>6</v>
      </c>
      <c r="B7" s="5" t="s">
        <v>20</v>
      </c>
      <c r="C7" s="5" t="s">
        <v>10</v>
      </c>
      <c r="D7" s="7">
        <v>207</v>
      </c>
      <c r="E7" s="7">
        <v>389</v>
      </c>
      <c r="F7" s="7">
        <v>856</v>
      </c>
      <c r="G7" s="7">
        <v>418</v>
      </c>
      <c r="H7" s="7">
        <v>192</v>
      </c>
      <c r="I7" s="7">
        <v>579</v>
      </c>
      <c r="J7" s="70">
        <f t="shared" si="0"/>
        <v>2641</v>
      </c>
    </row>
    <row r="8" spans="1:10" s="3" customFormat="1" ht="14.25">
      <c r="A8" s="2">
        <v>7</v>
      </c>
      <c r="B8" s="5" t="s">
        <v>24</v>
      </c>
      <c r="C8" s="5" t="s">
        <v>23</v>
      </c>
      <c r="D8" s="7">
        <v>115</v>
      </c>
      <c r="E8" s="7">
        <v>429</v>
      </c>
      <c r="F8" s="7">
        <v>584</v>
      </c>
      <c r="G8" s="7">
        <v>167</v>
      </c>
      <c r="H8" s="7">
        <v>514</v>
      </c>
      <c r="I8" s="7">
        <v>648</v>
      </c>
      <c r="J8" s="70">
        <f t="shared" si="0"/>
        <v>2457</v>
      </c>
    </row>
    <row r="9" spans="1:10" s="3" customFormat="1" ht="14.25">
      <c r="A9" s="4">
        <v>8</v>
      </c>
      <c r="B9" s="5" t="s">
        <v>18</v>
      </c>
      <c r="C9" s="5" t="s">
        <v>12</v>
      </c>
      <c r="D9" s="7">
        <v>233</v>
      </c>
      <c r="E9" s="7">
        <v>523</v>
      </c>
      <c r="F9" s="7">
        <v>389</v>
      </c>
      <c r="G9" s="7">
        <v>462</v>
      </c>
      <c r="H9" s="7">
        <v>19</v>
      </c>
      <c r="I9" s="7">
        <v>347</v>
      </c>
      <c r="J9" s="70">
        <f t="shared" si="0"/>
        <v>1973</v>
      </c>
    </row>
    <row r="10" spans="1:10" s="3" customFormat="1" ht="14.25">
      <c r="A10" s="2">
        <v>9</v>
      </c>
      <c r="B10" s="5" t="s">
        <v>30</v>
      </c>
      <c r="C10" s="5" t="s">
        <v>10</v>
      </c>
      <c r="D10" s="7">
        <v>136</v>
      </c>
      <c r="E10" s="7">
        <v>74</v>
      </c>
      <c r="F10" s="7">
        <v>473</v>
      </c>
      <c r="G10" s="7">
        <v>341</v>
      </c>
      <c r="H10" s="7">
        <v>143</v>
      </c>
      <c r="I10" s="7">
        <v>471</v>
      </c>
      <c r="J10" s="70">
        <f t="shared" si="0"/>
        <v>1638</v>
      </c>
    </row>
    <row r="11" spans="1:10" s="3" customFormat="1" ht="14.25">
      <c r="A11" s="4">
        <v>10</v>
      </c>
      <c r="B11" s="5" t="s">
        <v>34</v>
      </c>
      <c r="C11" s="5" t="s">
        <v>28</v>
      </c>
      <c r="D11" s="7">
        <v>320</v>
      </c>
      <c r="E11" s="7">
        <v>159</v>
      </c>
      <c r="F11" s="7">
        <v>115</v>
      </c>
      <c r="G11" s="7">
        <v>276</v>
      </c>
      <c r="H11" s="7">
        <v>462</v>
      </c>
      <c r="I11" s="7">
        <v>188</v>
      </c>
      <c r="J11" s="70">
        <f t="shared" si="0"/>
        <v>1520</v>
      </c>
    </row>
    <row r="12" spans="1:10" s="3" customFormat="1" ht="14.25">
      <c r="A12" s="2">
        <v>11</v>
      </c>
      <c r="B12" s="5" t="s">
        <v>22</v>
      </c>
      <c r="C12" s="5" t="s">
        <v>23</v>
      </c>
      <c r="D12" s="7">
        <v>94</v>
      </c>
      <c r="E12" s="7">
        <v>207</v>
      </c>
      <c r="F12" s="7">
        <v>260</v>
      </c>
      <c r="G12" s="7">
        <v>219</v>
      </c>
      <c r="H12" s="7">
        <v>308</v>
      </c>
      <c r="I12" s="6">
        <v>426</v>
      </c>
      <c r="J12" s="70">
        <f t="shared" si="0"/>
        <v>1514</v>
      </c>
    </row>
    <row r="13" spans="1:10" s="3" customFormat="1" ht="14.25">
      <c r="A13" s="4">
        <v>12</v>
      </c>
      <c r="B13" s="5" t="s">
        <v>37</v>
      </c>
      <c r="C13" s="5" t="s">
        <v>16</v>
      </c>
      <c r="D13" s="7">
        <v>260</v>
      </c>
      <c r="E13" s="7">
        <v>115</v>
      </c>
      <c r="F13" s="7">
        <v>233</v>
      </c>
      <c r="G13" s="7">
        <v>143</v>
      </c>
      <c r="H13" s="7">
        <v>378</v>
      </c>
      <c r="I13" s="7">
        <v>135</v>
      </c>
      <c r="J13" s="70">
        <f t="shared" si="0"/>
        <v>1264</v>
      </c>
    </row>
    <row r="14" spans="1:10" s="3" customFormat="1" ht="14.25">
      <c r="A14" s="2">
        <v>13</v>
      </c>
      <c r="B14" s="5" t="s">
        <v>33</v>
      </c>
      <c r="C14" s="5" t="s">
        <v>28</v>
      </c>
      <c r="D14" s="7">
        <v>353</v>
      </c>
      <c r="E14" s="7">
        <v>289</v>
      </c>
      <c r="F14" s="7">
        <v>74</v>
      </c>
      <c r="G14" s="7">
        <v>19</v>
      </c>
      <c r="H14" s="7">
        <v>276</v>
      </c>
      <c r="I14" s="7">
        <v>246</v>
      </c>
      <c r="J14" s="70">
        <f t="shared" si="0"/>
        <v>1257</v>
      </c>
    </row>
    <row r="15" spans="1:10" s="3" customFormat="1" ht="14.25">
      <c r="A15" s="4">
        <v>14</v>
      </c>
      <c r="B15" s="5" t="s">
        <v>38</v>
      </c>
      <c r="C15" s="5" t="s">
        <v>10</v>
      </c>
      <c r="D15" s="7">
        <v>429</v>
      </c>
      <c r="E15" s="7">
        <v>54</v>
      </c>
      <c r="F15" s="7">
        <v>181</v>
      </c>
      <c r="G15" s="7">
        <v>247</v>
      </c>
      <c r="H15" s="7">
        <v>219</v>
      </c>
      <c r="I15" s="7">
        <v>87</v>
      </c>
      <c r="J15" s="70">
        <f t="shared" si="0"/>
        <v>1217</v>
      </c>
    </row>
    <row r="16" spans="1:10" s="3" customFormat="1" ht="14.25">
      <c r="A16" s="2">
        <v>15</v>
      </c>
      <c r="B16" s="5" t="s">
        <v>21</v>
      </c>
      <c r="C16" s="5" t="s">
        <v>16</v>
      </c>
      <c r="D16" s="7">
        <v>389</v>
      </c>
      <c r="E16" s="7">
        <v>320</v>
      </c>
      <c r="F16" s="7">
        <v>94</v>
      </c>
      <c r="G16" s="7">
        <v>308</v>
      </c>
      <c r="H16" s="7">
        <v>38</v>
      </c>
      <c r="I16" s="7"/>
      <c r="J16" s="70">
        <f t="shared" si="0"/>
        <v>1149</v>
      </c>
    </row>
    <row r="17" spans="1:10" s="3" customFormat="1" ht="14.25">
      <c r="A17" s="4">
        <v>16</v>
      </c>
      <c r="B17" s="5" t="s">
        <v>36</v>
      </c>
      <c r="C17" s="5" t="s">
        <v>28</v>
      </c>
      <c r="D17" s="7">
        <v>159</v>
      </c>
      <c r="E17" s="7">
        <v>353</v>
      </c>
      <c r="F17" s="7">
        <v>136</v>
      </c>
      <c r="G17" s="7">
        <v>56</v>
      </c>
      <c r="H17" s="7">
        <v>120</v>
      </c>
      <c r="I17" s="7">
        <v>311</v>
      </c>
      <c r="J17" s="70">
        <f t="shared" si="0"/>
        <v>1135</v>
      </c>
    </row>
    <row r="18" spans="1:10" s="3" customFormat="1" ht="14.25">
      <c r="A18" s="2">
        <v>17</v>
      </c>
      <c r="B18" s="5" t="s">
        <v>27</v>
      </c>
      <c r="C18" s="5" t="s">
        <v>28</v>
      </c>
      <c r="D18" s="7">
        <v>320</v>
      </c>
      <c r="E18" s="7">
        <v>35</v>
      </c>
      <c r="F18" s="7">
        <v>353</v>
      </c>
      <c r="G18" s="7">
        <v>78</v>
      </c>
      <c r="H18" s="7">
        <v>167</v>
      </c>
      <c r="I18" s="7">
        <v>111</v>
      </c>
      <c r="J18" s="70">
        <f t="shared" si="0"/>
        <v>1064</v>
      </c>
    </row>
    <row r="19" spans="1:10" s="3" customFormat="1" ht="14.25">
      <c r="A19" s="4">
        <v>18</v>
      </c>
      <c r="B19" s="5" t="s">
        <v>42</v>
      </c>
      <c r="C19" s="9" t="s">
        <v>43</v>
      </c>
      <c r="D19" s="7">
        <v>54</v>
      </c>
      <c r="E19" s="7">
        <v>260</v>
      </c>
      <c r="F19" s="7">
        <v>207</v>
      </c>
      <c r="G19" s="7">
        <v>99</v>
      </c>
      <c r="H19" s="7">
        <v>99</v>
      </c>
      <c r="I19" s="7">
        <v>161</v>
      </c>
      <c r="J19" s="70">
        <f t="shared" si="0"/>
        <v>880</v>
      </c>
    </row>
    <row r="20" spans="1:10" s="3" customFormat="1" ht="14.25">
      <c r="A20" s="2">
        <v>19</v>
      </c>
      <c r="B20" s="5" t="s">
        <v>41</v>
      </c>
      <c r="C20" s="5" t="s">
        <v>14</v>
      </c>
      <c r="D20" s="7">
        <v>181</v>
      </c>
      <c r="E20" s="7">
        <v>136</v>
      </c>
      <c r="F20" s="7">
        <v>18</v>
      </c>
      <c r="G20" s="7">
        <v>192</v>
      </c>
      <c r="H20" s="7">
        <v>247</v>
      </c>
      <c r="I20" s="7">
        <v>63</v>
      </c>
      <c r="J20" s="70">
        <f t="shared" si="0"/>
        <v>837</v>
      </c>
    </row>
    <row r="21" spans="1:10" s="3" customFormat="1" ht="14.25">
      <c r="A21" s="4">
        <v>20</v>
      </c>
      <c r="B21" s="5" t="s">
        <v>51</v>
      </c>
      <c r="C21" s="5" t="s">
        <v>43</v>
      </c>
      <c r="D21" s="7">
        <v>18</v>
      </c>
      <c r="E21" s="7">
        <v>233</v>
      </c>
      <c r="F21" s="7">
        <v>159</v>
      </c>
      <c r="G21" s="7">
        <v>38</v>
      </c>
      <c r="H21" s="7">
        <v>78</v>
      </c>
      <c r="I21" s="6">
        <v>278</v>
      </c>
      <c r="J21" s="70">
        <f t="shared" si="0"/>
        <v>804</v>
      </c>
    </row>
    <row r="22" spans="1:10" s="3" customFormat="1" ht="14.25">
      <c r="A22" s="2">
        <v>21</v>
      </c>
      <c r="B22" s="5" t="s">
        <v>47</v>
      </c>
      <c r="C22" s="5" t="s">
        <v>54</v>
      </c>
      <c r="D22" s="7">
        <v>35</v>
      </c>
      <c r="E22" s="7">
        <v>18</v>
      </c>
      <c r="F22" s="7">
        <v>54</v>
      </c>
      <c r="G22" s="7">
        <v>120</v>
      </c>
      <c r="H22" s="7">
        <v>78</v>
      </c>
      <c r="I22" s="7">
        <v>42</v>
      </c>
      <c r="J22" s="70">
        <f t="shared" si="0"/>
        <v>347</v>
      </c>
    </row>
    <row r="23" spans="1:10" s="3" customFormat="1" ht="14.25">
      <c r="A23" s="4">
        <v>22</v>
      </c>
      <c r="B23" s="5" t="s">
        <v>46</v>
      </c>
      <c r="C23" s="9" t="s">
        <v>28</v>
      </c>
      <c r="D23" s="7">
        <v>74</v>
      </c>
      <c r="E23" s="7">
        <v>94</v>
      </c>
      <c r="F23" s="7">
        <v>35</v>
      </c>
      <c r="G23" s="6">
        <v>0</v>
      </c>
      <c r="H23" s="7">
        <v>0</v>
      </c>
      <c r="I23" s="7">
        <v>21</v>
      </c>
      <c r="J23" s="70">
        <f t="shared" si="0"/>
        <v>224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30" sqref="E30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3" width="13.421875" style="0" customWidth="1"/>
    <col min="5" max="5" width="9.8515625" style="0" customWidth="1"/>
    <col min="6" max="6" width="9.421875" style="0" customWidth="1"/>
    <col min="7" max="7" width="12.7109375" style="68" customWidth="1"/>
  </cols>
  <sheetData>
    <row r="1" spans="1:7" ht="13.5" thickBot="1">
      <c r="A1" s="32" t="s">
        <v>0</v>
      </c>
      <c r="B1" s="32" t="s">
        <v>63</v>
      </c>
      <c r="C1" s="32" t="s">
        <v>62</v>
      </c>
      <c r="D1" s="32" t="s">
        <v>72</v>
      </c>
      <c r="E1" s="32" t="s">
        <v>73</v>
      </c>
      <c r="F1" s="66" t="s">
        <v>64</v>
      </c>
      <c r="G1" s="67" t="s">
        <v>61</v>
      </c>
    </row>
    <row r="2" spans="1:7" ht="13.5" customHeight="1">
      <c r="A2" s="71"/>
      <c r="B2" s="5" t="s">
        <v>74</v>
      </c>
      <c r="C2" s="64" t="s">
        <v>10</v>
      </c>
      <c r="D2" s="63">
        <v>575</v>
      </c>
      <c r="E2" s="63">
        <v>575</v>
      </c>
      <c r="F2" s="63"/>
      <c r="G2" s="69">
        <f aca="true" t="shared" si="0" ref="G2:G9">D2+E2+F2</f>
        <v>1150</v>
      </c>
    </row>
    <row r="3" spans="1:7" ht="14.25">
      <c r="A3" s="35"/>
      <c r="B3" s="5" t="s">
        <v>69</v>
      </c>
      <c r="C3" s="5" t="s">
        <v>16</v>
      </c>
      <c r="D3" s="6">
        <v>389</v>
      </c>
      <c r="E3" s="6">
        <v>312</v>
      </c>
      <c r="F3" s="6"/>
      <c r="G3" s="70">
        <f t="shared" si="0"/>
        <v>701</v>
      </c>
    </row>
    <row r="4" spans="1:7" ht="14.25">
      <c r="A4" s="33"/>
      <c r="B4" s="5" t="s">
        <v>66</v>
      </c>
      <c r="C4" s="5" t="s">
        <v>28</v>
      </c>
      <c r="D4" s="6">
        <v>312</v>
      </c>
      <c r="E4" s="6">
        <v>205</v>
      </c>
      <c r="F4" s="6"/>
      <c r="G4" s="70">
        <f t="shared" si="0"/>
        <v>517</v>
      </c>
    </row>
    <row r="5" spans="1:7" ht="14.25">
      <c r="A5" s="33"/>
      <c r="B5" s="5" t="s">
        <v>70</v>
      </c>
      <c r="C5" s="5" t="s">
        <v>43</v>
      </c>
      <c r="D5" s="6">
        <v>254</v>
      </c>
      <c r="E5" s="6">
        <v>254</v>
      </c>
      <c r="F5" s="6"/>
      <c r="G5" s="70">
        <f t="shared" si="0"/>
        <v>508</v>
      </c>
    </row>
    <row r="6" spans="1:7" ht="14.25">
      <c r="A6" s="35"/>
      <c r="B6" s="5" t="s">
        <v>65</v>
      </c>
      <c r="C6" s="5" t="s">
        <v>43</v>
      </c>
      <c r="D6" s="6">
        <v>125</v>
      </c>
      <c r="E6" s="6">
        <v>369</v>
      </c>
      <c r="F6" s="6"/>
      <c r="G6" s="70">
        <f t="shared" si="0"/>
        <v>494</v>
      </c>
    </row>
    <row r="7" spans="1:7" ht="14.25">
      <c r="A7" s="33"/>
      <c r="B7" s="5" t="s">
        <v>68</v>
      </c>
      <c r="C7" s="5" t="s">
        <v>23</v>
      </c>
      <c r="D7" s="6">
        <v>163</v>
      </c>
      <c r="E7" s="6">
        <v>163</v>
      </c>
      <c r="F7" s="6"/>
      <c r="G7" s="70">
        <f t="shared" si="0"/>
        <v>326</v>
      </c>
    </row>
    <row r="8" spans="1:7" ht="14.25">
      <c r="A8" s="33"/>
      <c r="B8" s="5" t="s">
        <v>67</v>
      </c>
      <c r="C8" s="5" t="s">
        <v>43</v>
      </c>
      <c r="D8" s="6">
        <v>205</v>
      </c>
      <c r="E8" s="6">
        <v>90</v>
      </c>
      <c r="F8" s="6"/>
      <c r="G8" s="70">
        <f t="shared" si="0"/>
        <v>295</v>
      </c>
    </row>
    <row r="9" spans="1:7" ht="14.25">
      <c r="A9" s="36"/>
      <c r="B9" s="5" t="s">
        <v>71</v>
      </c>
      <c r="C9" s="5"/>
      <c r="D9" s="6">
        <v>90</v>
      </c>
      <c r="E9" s="6">
        <v>125</v>
      </c>
      <c r="F9" s="6"/>
      <c r="G9" s="70">
        <f t="shared" si="0"/>
        <v>215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2" sqref="E2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5.421875" style="0" customWidth="1"/>
    <col min="4" max="5" width="10.57421875" style="0" customWidth="1"/>
    <col min="6" max="6" width="9.7109375" style="0" hidden="1" customWidth="1"/>
    <col min="7" max="7" width="9.7109375" style="0" customWidth="1"/>
    <col min="8" max="8" width="9.8515625" style="0" customWidth="1"/>
    <col min="9" max="9" width="10.00390625" style="0" customWidth="1"/>
    <col min="10" max="10" width="11.7109375" style="72" customWidth="1"/>
  </cols>
  <sheetData>
    <row r="1" spans="1:10" ht="39" thickBot="1">
      <c r="A1" s="32" t="s">
        <v>0</v>
      </c>
      <c r="B1" s="32" t="s">
        <v>63</v>
      </c>
      <c r="C1" s="32" t="s">
        <v>77</v>
      </c>
      <c r="D1" s="32" t="s">
        <v>62</v>
      </c>
      <c r="E1" s="32" t="s">
        <v>89</v>
      </c>
      <c r="G1" s="32" t="s">
        <v>90</v>
      </c>
      <c r="H1" s="32" t="s">
        <v>73</v>
      </c>
      <c r="I1" s="32" t="s">
        <v>64</v>
      </c>
      <c r="J1" s="67" t="s">
        <v>61</v>
      </c>
    </row>
    <row r="2" spans="1:10" ht="14.25">
      <c r="A2" s="33"/>
      <c r="B2" s="5" t="s">
        <v>75</v>
      </c>
      <c r="C2" s="64" t="s">
        <v>78</v>
      </c>
      <c r="D2" s="64"/>
      <c r="E2" s="64">
        <v>765</v>
      </c>
      <c r="F2" s="29">
        <f>(575*1.33)</f>
        <v>764.75</v>
      </c>
      <c r="G2" s="63"/>
      <c r="H2" s="63">
        <v>765</v>
      </c>
      <c r="I2" s="63"/>
      <c r="J2" s="69">
        <f>E2+G2+H2+I2</f>
        <v>1530</v>
      </c>
    </row>
    <row r="3" spans="1:10" ht="14.25">
      <c r="A3" s="35"/>
      <c r="B3" s="5" t="s">
        <v>76</v>
      </c>
      <c r="C3" s="5" t="s">
        <v>78</v>
      </c>
      <c r="D3" s="5" t="s">
        <v>14</v>
      </c>
      <c r="E3" s="5">
        <v>518</v>
      </c>
      <c r="F3" s="29">
        <f>(389*1.33)</f>
        <v>517.37</v>
      </c>
      <c r="G3" s="6"/>
      <c r="H3" s="6">
        <v>217</v>
      </c>
      <c r="I3" s="6"/>
      <c r="J3" s="70">
        <f aca="true" t="shared" si="0" ref="J3:J11">E3+G3+H3+I3</f>
        <v>735</v>
      </c>
    </row>
    <row r="4" spans="1:10" ht="14.25">
      <c r="A4" s="33"/>
      <c r="B4" s="5" t="s">
        <v>83</v>
      </c>
      <c r="C4" s="5" t="s">
        <v>78</v>
      </c>
      <c r="D4" s="5" t="s">
        <v>14</v>
      </c>
      <c r="E4" s="5">
        <v>217</v>
      </c>
      <c r="F4" s="29">
        <f>(163*1.33)</f>
        <v>216.79000000000002</v>
      </c>
      <c r="G4" s="6"/>
      <c r="H4" s="6">
        <v>518</v>
      </c>
      <c r="I4" s="6"/>
      <c r="J4" s="70">
        <f t="shared" si="0"/>
        <v>735</v>
      </c>
    </row>
    <row r="5" spans="1:10" ht="14.25">
      <c r="A5" s="33"/>
      <c r="B5" s="5" t="s">
        <v>82</v>
      </c>
      <c r="C5" s="5" t="s">
        <v>78</v>
      </c>
      <c r="D5" s="5" t="s">
        <v>88</v>
      </c>
      <c r="E5" s="5">
        <v>273</v>
      </c>
      <c r="F5" s="29">
        <f>(205*1.33)</f>
        <v>272.65000000000003</v>
      </c>
      <c r="G5" s="6"/>
      <c r="H5" s="6">
        <v>415</v>
      </c>
      <c r="I5" s="6"/>
      <c r="J5" s="70">
        <f t="shared" si="0"/>
        <v>688</v>
      </c>
    </row>
    <row r="6" spans="1:10" ht="14.25">
      <c r="A6" s="35"/>
      <c r="B6" s="5" t="s">
        <v>81</v>
      </c>
      <c r="C6" s="5" t="s">
        <v>78</v>
      </c>
      <c r="D6" s="5"/>
      <c r="E6" s="5">
        <v>338</v>
      </c>
      <c r="F6" s="29">
        <f>(254*1.33)</f>
        <v>337.82</v>
      </c>
      <c r="G6" s="6"/>
      <c r="H6" s="6">
        <v>338</v>
      </c>
      <c r="I6" s="6"/>
      <c r="J6" s="70">
        <f t="shared" si="0"/>
        <v>676</v>
      </c>
    </row>
    <row r="7" spans="1:10" ht="14.25">
      <c r="A7" s="33"/>
      <c r="B7" s="5" t="s">
        <v>79</v>
      </c>
      <c r="C7" s="5" t="s">
        <v>80</v>
      </c>
      <c r="D7" s="5" t="s">
        <v>16</v>
      </c>
      <c r="E7" s="5">
        <v>415</v>
      </c>
      <c r="F7" s="29">
        <f>(312*1.33)</f>
        <v>414.96000000000004</v>
      </c>
      <c r="G7" s="6">
        <v>765</v>
      </c>
      <c r="H7" s="6">
        <v>167</v>
      </c>
      <c r="I7" s="6"/>
      <c r="J7" s="70">
        <f t="shared" si="0"/>
        <v>1347</v>
      </c>
    </row>
    <row r="8" spans="1:10" ht="14.25">
      <c r="A8" s="71"/>
      <c r="B8" s="5" t="s">
        <v>85</v>
      </c>
      <c r="C8" s="5" t="s">
        <v>78</v>
      </c>
      <c r="D8" s="5" t="s">
        <v>14</v>
      </c>
      <c r="E8" s="5">
        <v>120</v>
      </c>
      <c r="F8" s="29">
        <f>(90*1.33)</f>
        <v>119.7</v>
      </c>
      <c r="G8" s="6"/>
      <c r="H8" s="6">
        <v>273</v>
      </c>
      <c r="I8" s="6"/>
      <c r="J8" s="70">
        <f t="shared" si="0"/>
        <v>393</v>
      </c>
    </row>
    <row r="9" spans="1:10" ht="14.25">
      <c r="A9" s="36"/>
      <c r="B9" s="5" t="s">
        <v>84</v>
      </c>
      <c r="C9" s="5" t="s">
        <v>78</v>
      </c>
      <c r="D9" s="5"/>
      <c r="E9" s="5">
        <v>167</v>
      </c>
      <c r="F9" s="29">
        <f>(125*1.33)</f>
        <v>166.25</v>
      </c>
      <c r="G9" s="6"/>
      <c r="H9" s="6">
        <v>120</v>
      </c>
      <c r="I9" s="6"/>
      <c r="J9" s="70">
        <f t="shared" si="0"/>
        <v>287</v>
      </c>
    </row>
    <row r="10" spans="1:10" ht="14.25">
      <c r="A10" s="65"/>
      <c r="B10" s="5" t="s">
        <v>86</v>
      </c>
      <c r="C10" s="5" t="s">
        <v>78</v>
      </c>
      <c r="D10" s="5"/>
      <c r="E10" s="5">
        <v>78</v>
      </c>
      <c r="F10" s="29">
        <f>(58*1.33)</f>
        <v>77.14</v>
      </c>
      <c r="G10" s="6"/>
      <c r="H10" s="6"/>
      <c r="I10" s="6"/>
      <c r="J10" s="70">
        <f t="shared" si="0"/>
        <v>78</v>
      </c>
    </row>
    <row r="11" spans="1:10" ht="14.25">
      <c r="A11" s="65"/>
      <c r="B11" s="5" t="s">
        <v>87</v>
      </c>
      <c r="C11" s="5" t="s">
        <v>78</v>
      </c>
      <c r="D11" s="5"/>
      <c r="E11" s="5">
        <v>38</v>
      </c>
      <c r="F11" s="29">
        <f>(28*1.33)</f>
        <v>37.24</v>
      </c>
      <c r="G11" s="6"/>
      <c r="H11" s="6"/>
      <c r="I11" s="6"/>
      <c r="J11" s="70">
        <f t="shared" si="0"/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Clasament final Seniori A</dc:title>
  <dc:subject/>
  <dc:creator>Alice Mihai</dc:creator>
  <cp:keywords/>
  <dc:description/>
  <cp:lastModifiedBy>Claudia Mihai</cp:lastModifiedBy>
  <dcterms:created xsi:type="dcterms:W3CDTF">2007-10-17T16:20:09Z</dcterms:created>
  <dcterms:modified xsi:type="dcterms:W3CDTF">2007-12-19T22:11:39Z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