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390" firstSheet="1" activeTab="3"/>
  </bookViews>
  <sheets>
    <sheet name="Mese" sheetId="1" state="hidden" r:id="rId1"/>
    <sheet name="DCompletiv" sheetId="2" r:id="rId2"/>
    <sheet name="DClasic" sheetId="3" r:id="rId3"/>
    <sheet name="Clasament" sheetId="4" r:id="rId4"/>
    <sheet name="Maxime" sheetId="5" state="hidden" r:id="rId5"/>
  </sheets>
  <externalReferences>
    <externalReference r:id="rId8"/>
  </externalReferences>
  <definedNames>
    <definedName name="_xlnm.Print_Area" localSheetId="3">'Clasament'!$A$1:$S$94</definedName>
    <definedName name="_xlnm.Print_Area" localSheetId="2">'DClasic'!$A$3:$CB$70</definedName>
    <definedName name="_xlnm.Print_Area" localSheetId="1">'DCompletiv'!$A$3:$CB$70</definedName>
    <definedName name="_xlnm.Print_Area" localSheetId="0">'Mese'!$A:$H</definedName>
    <definedName name="_xlnm.Print_Titles" localSheetId="3">'Clasament'!$1:$9</definedName>
    <definedName name="_xlnm.Print_Titles" localSheetId="2">'DClasic'!$A:$B,'DClasic'!$3:$4</definedName>
    <definedName name="_xlnm.Print_Titles" localSheetId="1">'DCompletiv'!$A:$B,'DCompletiv'!$3:$4</definedName>
    <definedName name="_xlnm.Print_Titles" localSheetId="4">'Maxime'!$1:$7</definedName>
    <definedName name="_xlnm.Print_Titles" localSheetId="0">'Mese'!$1:$7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home</author>
    <author>Matei GALL</author>
  </authors>
  <commentList>
    <comment ref="C3" authorId="0">
      <text>
        <r>
          <rPr>
            <sz val="8"/>
            <rFont val="Tahoma"/>
            <family val="2"/>
          </rPr>
          <t xml:space="preserve">   In aceasta coloana se marcheaza jucatorii prezenti (puneti un semn cat mai putin vizibil, de ex. un punct).</t>
        </r>
      </text>
    </comment>
    <comment ref="H3" authorId="1">
      <text>
        <r>
          <rPr>
            <sz val="8"/>
            <rFont val="Tahoma"/>
            <family val="2"/>
          </rPr>
          <t xml:space="preserve">  Cu acest buton se copiaza numele si categoria jucatorilor in foile "Clasament" si "Maxime" (inscrieri initiale sau cei adaugati pe parcurs).</t>
        </r>
      </text>
    </comment>
    <comment ref="E6" authorId="2">
      <text>
        <r>
          <rPr>
            <sz val="8"/>
            <rFont val="Tahoma"/>
            <family val="0"/>
          </rPr>
          <t xml:space="preserve">  In coloana </t>
        </r>
        <r>
          <rPr>
            <b/>
            <sz val="8"/>
            <rFont val="Tahoma"/>
            <family val="2"/>
          </rPr>
          <t>Categ.</t>
        </r>
        <r>
          <rPr>
            <sz val="8"/>
            <rFont val="Tahoma"/>
            <family val="0"/>
          </rPr>
          <t xml:space="preserve"> se folosesc literele:
  - 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0"/>
          </rPr>
          <t xml:space="preserve"> = Seniori (divizia A)
  -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 xml:space="preserve"> = Old-Boys
  - </t>
        </r>
        <r>
          <rPr>
            <b/>
            <sz val="8"/>
            <rFont val="Tahoma"/>
            <family val="2"/>
          </rPr>
          <t>J</t>
        </r>
        <r>
          <rPr>
            <sz val="8"/>
            <rFont val="Tahoma"/>
            <family val="0"/>
          </rPr>
          <t xml:space="preserve"> = Juniori
  -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 = Cadeti
  - </t>
        </r>
        <r>
          <rPr>
            <b/>
            <sz val="8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 = Divizia B
Completati categoria la toti jucatorii si nu utilizati alte litere.
  Daca este o competitie "open" (nu conteaza categoria), folositi aceeasi litera la toti jucatorii.</t>
        </r>
      </text>
    </comment>
    <comment ref="H9" authorId="2">
      <text>
        <r>
          <rPr>
            <sz val="8"/>
            <rFont val="Tahoma"/>
            <family val="0"/>
          </rPr>
          <t xml:space="preserve">   In coloana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0"/>
          </rPr>
          <t xml:space="preserve"> inscrieti "ratingul" sau punctele obtinute anterior (daca doriti sa faceti ordinea la mese pentru prima proba) sau utilizati butonul </t>
        </r>
        <r>
          <rPr>
            <b/>
            <sz val="8"/>
            <rFont val="Tahoma"/>
            <family val="2"/>
          </rPr>
          <t>Transfer date</t>
        </r>
        <r>
          <rPr>
            <sz val="8"/>
            <rFont val="Tahoma"/>
            <family val="0"/>
          </rPr>
          <t xml:space="preserve"> din foaia Clasament.</t>
        </r>
      </text>
    </comment>
    <comment ref="H6" authorId="2">
      <text>
        <r>
          <rPr>
            <sz val="8"/>
            <rFont val="Tahoma"/>
            <family val="0"/>
          </rPr>
          <t xml:space="preserve">   In coloana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0"/>
          </rPr>
          <t xml:space="preserve"> inscrieti "ratingul" sau punctele obtinute anterior (daca doriti sa faceti ordinea la mese pentru prima proba) sau utilizati butonul </t>
        </r>
        <r>
          <rPr>
            <b/>
            <sz val="8"/>
            <rFont val="Tahoma"/>
            <family val="2"/>
          </rPr>
          <t>Transfer pct. total -&gt; Mese</t>
        </r>
        <r>
          <rPr>
            <sz val="8"/>
            <rFont val="Tahoma"/>
            <family val="0"/>
          </rPr>
          <t xml:space="preserve"> din foaia Clasament.</t>
        </r>
      </text>
    </comment>
  </commentList>
</comments>
</file>

<file path=xl/comments2.xml><?xml version="1.0" encoding="utf-8"?>
<comments xmlns="http://schemas.openxmlformats.org/spreadsheetml/2006/main">
  <authors>
    <author>Matei GALL</author>
    <author>***</author>
    <author>home</author>
  </authors>
  <commentList>
    <comment ref="A5" authorId="0">
      <text>
        <r>
          <rPr>
            <b/>
            <sz val="8"/>
            <rFont val="Tahoma"/>
            <family val="2"/>
          </rPr>
          <t xml:space="preserve">Conventii utilizate </t>
        </r>
        <r>
          <rPr>
            <sz val="8"/>
            <rFont val="Tahoma"/>
            <family val="2"/>
          </rPr>
          <t>la introducerea punctajelor:</t>
        </r>
        <r>
          <rPr>
            <b/>
            <sz val="8"/>
            <rFont val="Tahoma"/>
            <family val="2"/>
          </rPr>
          <t xml:space="preserve">
-------------------------------------------------------------</t>
        </r>
        <r>
          <rPr>
            <sz val="8"/>
            <rFont val="Tahoma"/>
            <family val="2"/>
          </rPr>
          <t xml:space="preserve">
  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= avertisment (se plaseaza lipit, inainte sau dupa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2"/>
          </rPr>
          <t xml:space="preserve">). Ex.: </t>
        </r>
        <r>
          <rPr>
            <b/>
            <sz val="8"/>
            <rFont val="Tahoma"/>
            <family val="2"/>
          </rPr>
          <t>A45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P45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45P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45A</t>
        </r>
        <r>
          <rPr>
            <sz val="8"/>
            <rFont val="Tahoma"/>
            <family val="2"/>
          </rPr>
          <t xml:space="preserve">. Nu se poate combina cu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>, nu se acorda mai multe avertismente intr-un tur</t>
        </r>
        <r>
          <rPr>
            <sz val="8"/>
            <rFont val="Tahoma"/>
            <family val="2"/>
          </rPr>
          <t xml:space="preserve">.
  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]</t>
        </r>
        <r>
          <rPr>
            <sz val="8"/>
            <rFont val="Tahoma"/>
            <family val="2"/>
          </rPr>
          <t xml:space="preserve"> =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 al turului respectiv.
  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[</t>
        </r>
        <r>
          <rPr>
            <sz val="8"/>
            <rFont val="Tahoma"/>
            <family val="2"/>
          </rPr>
          <t xml:space="preserve"> = repeta punctajul mesei anterioare (fara eventualul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).
   </t>
        </r>
        <r>
          <rPr>
            <b/>
            <sz val="8"/>
            <rFont val="Tahoma"/>
            <family val="2"/>
          </rPr>
          <t>Z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= punctaj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 (nu se poate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).
  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]</t>
        </r>
        <r>
          <rPr>
            <sz val="8"/>
            <rFont val="Tahoma"/>
            <family val="2"/>
          </rPr>
          <t xml:space="preserve"> si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[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se pot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in orice ordine (</t>
        </r>
        <r>
          <rPr>
            <b/>
            <sz val="8"/>
            <rFont val="Tahoma"/>
            <family val="2"/>
          </rPr>
          <t>TA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]A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TP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PT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AT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RA</t>
        </r>
        <r>
          <rPr>
            <sz val="8"/>
            <rFont val="Tahoma"/>
            <family val="2"/>
          </rPr>
          <t>,</t>
        </r>
        <r>
          <rPr>
            <b/>
            <sz val="8"/>
            <rFont val="Tahoma"/>
            <family val="2"/>
          </rPr>
          <t xml:space="preserve"> [A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AR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PR</t>
        </r>
        <r>
          <rPr>
            <sz val="8"/>
            <rFont val="Tahoma"/>
            <family val="2"/>
          </rPr>
          <t xml:space="preserve"> etc.</t>
        </r>
        <r>
          <rPr>
            <sz val="8"/>
            <rFont val="Tahoma"/>
            <family val="2"/>
          </rPr>
          <t>).
 Se pot folosi majuscule sau minuscule (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etc.)
======================================
</t>
        </r>
        <r>
          <rPr>
            <b/>
            <sz val="8"/>
            <rFont val="Tahoma"/>
            <family val="2"/>
          </rPr>
          <t>Instructiuni</t>
        </r>
        <r>
          <rPr>
            <sz val="8"/>
            <rFont val="Tahoma"/>
            <family val="2"/>
          </rPr>
          <t xml:space="preserve">
  La inceputul partidei se introduc numele jucatorilor in randul 5 sau in foaia Mese. Se completeaza si coloana Categ (in foaia Mese), sau se inscriu categoriile tuturor jucatorilor in linia 2 (pe aceasta foaie). Se completeaza si numerele de masa. Apoi se apasa butonul </t>
        </r>
        <r>
          <rPr>
            <b/>
            <sz val="8"/>
            <rFont val="Tahoma"/>
            <family val="2"/>
          </rPr>
          <t>Creare baza de date</t>
        </r>
        <r>
          <rPr>
            <sz val="8"/>
            <rFont val="Tahoma"/>
            <family val="2"/>
          </rPr>
          <t xml:space="preserve">.
  Se confirma numarul de jucatori pentru </t>
        </r>
        <r>
          <rPr>
            <b/>
            <sz val="8"/>
            <rFont val="Tahoma"/>
            <family val="2"/>
          </rPr>
          <t>Bonificatia pentru SOLO</t>
        </r>
        <r>
          <rPr>
            <sz val="8"/>
            <rFont val="Tahoma"/>
            <family val="2"/>
          </rPr>
          <t xml:space="preserve">. Introduceti valoarea 0 (zero) daca nu vreti sa calculati bonificatia (arbitraj partial). In acest caz nu se mai genereaza mesajele de anuntare a solourilor sau a topului salii. Pentru </t>
        </r>
        <r>
          <rPr>
            <b/>
            <sz val="8"/>
            <rFont val="Tahoma"/>
            <family val="2"/>
          </rPr>
          <t>Duplicat TOP</t>
        </r>
        <r>
          <rPr>
            <sz val="8"/>
            <rFont val="Tahoma"/>
            <family val="2"/>
          </rPr>
          <t xml:space="preserve"> introduceti valoarea de </t>
        </r>
        <r>
          <rPr>
            <b/>
            <sz val="8"/>
            <rFont val="Tahoma"/>
            <family val="2"/>
          </rPr>
          <t>99</t>
        </r>
        <r>
          <rPr>
            <sz val="8"/>
            <rFont val="Tahoma"/>
            <family val="2"/>
          </rPr>
          <t xml:space="preserve">.
  In fiecare tur se introduce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, apoi </t>
        </r>
        <r>
          <rPr>
            <b/>
            <sz val="8"/>
            <rFont val="Tahoma"/>
            <family val="2"/>
          </rPr>
          <t>punctajul</t>
        </r>
        <r>
          <rPr>
            <sz val="8"/>
            <rFont val="Tahoma"/>
            <family val="2"/>
          </rPr>
          <t xml:space="preserve"> fiecarui jucator. In final, se apasa butonul </t>
        </r>
        <r>
          <rPr>
            <b/>
            <sz val="8"/>
            <rFont val="Tahoma"/>
            <family val="2"/>
          </rPr>
          <t>Incheiere tur</t>
        </r>
        <r>
          <rPr>
            <sz val="8"/>
            <rFont val="Tahoma"/>
            <family val="2"/>
          </rPr>
          <t>.
  Butonul</t>
        </r>
        <r>
          <rPr>
            <b/>
            <sz val="8"/>
            <rFont val="Tahoma"/>
            <family val="2"/>
          </rPr>
          <t xml:space="preserve"> Scor general</t>
        </r>
        <r>
          <rPr>
            <sz val="8"/>
            <rFont val="Tahoma"/>
            <family val="2"/>
          </rPr>
          <t xml:space="preserve"> completeaza un anumit punctaj (se propune punctajul TOP, dar se poate introduce o alta valoare) la toate mesele la care nu s-a completat punctajul in ultimul tur (nu uitati, trebuie completat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).
  Pentru a sari o masa la care jucatorul este absent se utilizeaza butonul </t>
        </r>
        <r>
          <rPr>
            <b/>
            <sz val="8"/>
            <rFont val="Tahoma"/>
            <family val="2"/>
          </rPr>
          <t>Jucator absent</t>
        </r>
        <r>
          <rPr>
            <sz val="8"/>
            <rFont val="Tahoma"/>
            <family val="2"/>
          </rPr>
          <t xml:space="preserve"> (coloana respectiva se ascunde)</t>
        </r>
        <r>
          <rPr>
            <sz val="8"/>
            <rFont val="Tahoma"/>
            <family val="2"/>
          </rPr>
          <t xml:space="preserve">.
  Pentru reafisarea unei mese marcate </t>
        </r>
        <r>
          <rPr>
            <b/>
            <sz val="8"/>
            <rFont val="Tahoma"/>
            <family val="2"/>
          </rPr>
          <t>Absent</t>
        </r>
        <r>
          <rPr>
            <sz val="8"/>
            <rFont val="Tahoma"/>
            <family val="2"/>
          </rPr>
          <t xml:space="preserve">, se utilizeaza acelasi buton.
  La final (dupa ultimul tur) se apasa butonul </t>
        </r>
        <r>
          <rPr>
            <b/>
            <sz val="8"/>
            <rFont val="Tahoma"/>
            <family val="2"/>
          </rPr>
          <t>Atribuire locuri</t>
        </r>
        <r>
          <rPr>
            <sz val="8"/>
            <rFont val="Tahoma"/>
            <family val="2"/>
          </rPr>
          <t xml:space="preserve">.
  Butonul </t>
        </r>
        <r>
          <rPr>
            <b/>
            <sz val="8"/>
            <rFont val="Tahoma"/>
            <family val="2"/>
          </rPr>
          <t>Transfer scor -&gt; Clasament</t>
        </r>
        <r>
          <rPr>
            <sz val="8"/>
            <rFont val="Tahoma"/>
            <family val="2"/>
          </rPr>
          <t xml:space="preserve"> copiaza punctajele jucatorilor in foaia </t>
        </r>
        <r>
          <rPr>
            <b/>
            <sz val="8"/>
            <rFont val="Tahoma"/>
            <family val="2"/>
          </rPr>
          <t>Clasament</t>
        </r>
        <r>
          <rPr>
            <sz val="8"/>
            <rFont val="Tahoma"/>
            <family val="2"/>
          </rPr>
          <t xml:space="preserve"> (numele jucatorilor trebuie copiate in prealabil din foaia </t>
        </r>
        <r>
          <rPr>
            <b/>
            <sz val="8"/>
            <rFont val="Tahoma"/>
            <family val="2"/>
          </rPr>
          <t>Mese</t>
        </r>
        <r>
          <rPr>
            <sz val="8"/>
            <rFont val="Tahoma"/>
            <family val="2"/>
          </rPr>
          <t xml:space="preserve">). </t>
        </r>
      </text>
    </comment>
    <comment ref="CD5" authorId="0">
      <text>
        <r>
          <rPr>
            <sz val="8"/>
            <rFont val="Tahoma"/>
            <family val="0"/>
          </rPr>
          <t>Numarul de jucatori</t>
        </r>
      </text>
    </comment>
    <comment ref="CE5" authorId="0">
      <text>
        <r>
          <rPr>
            <sz val="8"/>
            <rFont val="Tahoma"/>
            <family val="0"/>
          </rPr>
          <t>Numar jucatori seniori (div. A)</t>
        </r>
      </text>
    </comment>
    <comment ref="CF5" authorId="0">
      <text>
        <r>
          <rPr>
            <sz val="8"/>
            <rFont val="Tahoma"/>
            <family val="0"/>
          </rPr>
          <t>Numar jucatori OB</t>
        </r>
      </text>
    </comment>
    <comment ref="CJ3" authorId="0">
      <text>
        <r>
          <rPr>
            <sz val="8"/>
            <rFont val="Tahoma"/>
            <family val="0"/>
          </rPr>
          <t>Marcaj operare atribuire locuri (1)</t>
        </r>
      </text>
    </comment>
    <comment ref="CC5" authorId="0">
      <text>
        <r>
          <rPr>
            <sz val="8"/>
            <rFont val="Tahoma"/>
            <family val="0"/>
          </rPr>
          <t>Numar de jucatori prezenti (luati in calcul pentru bonificatie SOLO)</t>
        </r>
      </text>
    </comment>
    <comment ref="B30" authorId="1">
      <text>
        <r>
          <rPr>
            <sz val="8"/>
            <rFont val="Tahoma"/>
            <family val="2"/>
          </rPr>
          <t>Numar de tururi</t>
        </r>
      </text>
    </comment>
    <comment ref="A30" authorId="1">
      <text>
        <r>
          <rPr>
            <sz val="8"/>
            <rFont val="Tahoma"/>
            <family val="2"/>
          </rPr>
          <t>Diferenta pana la primul numar de masa</t>
        </r>
      </text>
    </comment>
    <comment ref="CG5" authorId="0">
      <text>
        <r>
          <rPr>
            <sz val="8"/>
            <rFont val="Tahoma"/>
            <family val="0"/>
          </rPr>
          <t>Numar jucatori tineri</t>
        </r>
      </text>
    </comment>
    <comment ref="CH5" authorId="0">
      <text>
        <r>
          <rPr>
            <sz val="8"/>
            <rFont val="Tahoma"/>
            <family val="0"/>
          </rPr>
          <t>Numar jucatori div. B</t>
        </r>
      </text>
    </comment>
    <comment ref="B5" authorId="2">
      <text>
        <r>
          <rPr>
            <sz val="8"/>
            <rFont val="Tahoma"/>
            <family val="0"/>
          </rPr>
          <t xml:space="preserve">   În această coloană se introduce punctajul TOP.
Excepție: Duplicatul TOP, caz în care trebuie introdus TOPUL sălii.
</t>
        </r>
      </text>
    </comment>
  </commentList>
</comments>
</file>

<file path=xl/comments3.xml><?xml version="1.0" encoding="utf-8"?>
<comments xmlns="http://schemas.openxmlformats.org/spreadsheetml/2006/main">
  <authors>
    <author>Matei GALL</author>
    <author>***</author>
    <author>home</author>
  </authors>
  <commentList>
    <comment ref="A5" authorId="0">
      <text>
        <r>
          <rPr>
            <b/>
            <sz val="8"/>
            <rFont val="Tahoma"/>
            <family val="2"/>
          </rPr>
          <t xml:space="preserve">Conventii utilizate </t>
        </r>
        <r>
          <rPr>
            <sz val="8"/>
            <rFont val="Tahoma"/>
            <family val="2"/>
          </rPr>
          <t>la introducerea punctajelor:</t>
        </r>
        <r>
          <rPr>
            <b/>
            <sz val="8"/>
            <rFont val="Tahoma"/>
            <family val="2"/>
          </rPr>
          <t xml:space="preserve">
-------------------------------------------------------------</t>
        </r>
        <r>
          <rPr>
            <sz val="8"/>
            <rFont val="Tahoma"/>
            <family val="2"/>
          </rPr>
          <t xml:space="preserve">
  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= avertisment (se plaseaza lipit, inainte sau dupa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2"/>
          </rPr>
          <t xml:space="preserve">). Ex.: </t>
        </r>
        <r>
          <rPr>
            <b/>
            <sz val="8"/>
            <rFont val="Tahoma"/>
            <family val="2"/>
          </rPr>
          <t>A45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P45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45P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45A</t>
        </r>
        <r>
          <rPr>
            <sz val="8"/>
            <rFont val="Tahoma"/>
            <family val="2"/>
          </rPr>
          <t xml:space="preserve">. Nu se poate combina cu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>, nu se acorda mai multe avertismente intr-un tur</t>
        </r>
        <r>
          <rPr>
            <sz val="8"/>
            <rFont val="Tahoma"/>
            <family val="2"/>
          </rPr>
          <t xml:space="preserve">.
  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]</t>
        </r>
        <r>
          <rPr>
            <sz val="8"/>
            <rFont val="Tahoma"/>
            <family val="2"/>
          </rPr>
          <t xml:space="preserve"> =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 al turului respectiv.
  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[</t>
        </r>
        <r>
          <rPr>
            <sz val="8"/>
            <rFont val="Tahoma"/>
            <family val="2"/>
          </rPr>
          <t xml:space="preserve"> = repeta punctajul mesei anterioare (fara eventualul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).
   </t>
        </r>
        <r>
          <rPr>
            <b/>
            <sz val="8"/>
            <rFont val="Tahoma"/>
            <family val="2"/>
          </rPr>
          <t>Z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= punctaj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 (nu se poate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).
  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]</t>
        </r>
        <r>
          <rPr>
            <sz val="8"/>
            <rFont val="Tahoma"/>
            <family val="2"/>
          </rPr>
          <t xml:space="preserve"> si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[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se pot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/ </t>
        </r>
        <r>
          <rPr>
            <b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in orice ordine (</t>
        </r>
        <r>
          <rPr>
            <b/>
            <sz val="8"/>
            <rFont val="Tahoma"/>
            <family val="2"/>
          </rPr>
          <t>TA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]A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TP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PT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AT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RA</t>
        </r>
        <r>
          <rPr>
            <sz val="8"/>
            <rFont val="Tahoma"/>
            <family val="2"/>
          </rPr>
          <t>,</t>
        </r>
        <r>
          <rPr>
            <b/>
            <sz val="8"/>
            <rFont val="Tahoma"/>
            <family val="2"/>
          </rPr>
          <t xml:space="preserve"> [A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AR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PR</t>
        </r>
        <r>
          <rPr>
            <sz val="8"/>
            <rFont val="Tahoma"/>
            <family val="2"/>
          </rPr>
          <t xml:space="preserve"> etc.</t>
        </r>
        <r>
          <rPr>
            <sz val="8"/>
            <rFont val="Tahoma"/>
            <family val="2"/>
          </rPr>
          <t>).
 Se pot folosi majuscule sau minuscule (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etc.)
======================================
</t>
        </r>
        <r>
          <rPr>
            <b/>
            <sz val="8"/>
            <rFont val="Tahoma"/>
            <family val="2"/>
          </rPr>
          <t>Instructiuni</t>
        </r>
        <r>
          <rPr>
            <sz val="8"/>
            <rFont val="Tahoma"/>
            <family val="2"/>
          </rPr>
          <t xml:space="preserve">
  La inceputul partidei se introduc numele jucatorilor in randul 5 sau in foaia Mese. Se completeaza si coloana Categ (in foaia Mese), sau se inscriu categoriile tuturor jucatorilor in linia 2 (pe aceasta foaie). Se completeaza si numerele de masa. Apoi se apasa butonul </t>
        </r>
        <r>
          <rPr>
            <b/>
            <sz val="8"/>
            <rFont val="Tahoma"/>
            <family val="2"/>
          </rPr>
          <t>Creare baza de date</t>
        </r>
        <r>
          <rPr>
            <sz val="8"/>
            <rFont val="Tahoma"/>
            <family val="2"/>
          </rPr>
          <t xml:space="preserve">.
  Se confirma numarul de jucatori pentru </t>
        </r>
        <r>
          <rPr>
            <b/>
            <sz val="8"/>
            <rFont val="Tahoma"/>
            <family val="2"/>
          </rPr>
          <t>Bonificatia pentru SOLO</t>
        </r>
        <r>
          <rPr>
            <sz val="8"/>
            <rFont val="Tahoma"/>
            <family val="2"/>
          </rPr>
          <t xml:space="preserve">. Introduceti valoarea 0 (zero) daca nu vreti sa calculati bonificatia (arbitraj partial). In acest caz nu se mai genereaza mesajele de anuntare a solourilor sau a topului salii. Pentru </t>
        </r>
        <r>
          <rPr>
            <b/>
            <sz val="8"/>
            <rFont val="Tahoma"/>
            <family val="2"/>
          </rPr>
          <t>Duplicat TOP</t>
        </r>
        <r>
          <rPr>
            <sz val="8"/>
            <rFont val="Tahoma"/>
            <family val="2"/>
          </rPr>
          <t xml:space="preserve"> introduceti valoarea de </t>
        </r>
        <r>
          <rPr>
            <b/>
            <sz val="8"/>
            <rFont val="Tahoma"/>
            <family val="2"/>
          </rPr>
          <t>99</t>
        </r>
        <r>
          <rPr>
            <sz val="8"/>
            <rFont val="Tahoma"/>
            <family val="2"/>
          </rPr>
          <t xml:space="preserve">.
  In fiecare tur se introduce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, apoi </t>
        </r>
        <r>
          <rPr>
            <b/>
            <sz val="8"/>
            <rFont val="Tahoma"/>
            <family val="2"/>
          </rPr>
          <t>punctajul</t>
        </r>
        <r>
          <rPr>
            <sz val="8"/>
            <rFont val="Tahoma"/>
            <family val="2"/>
          </rPr>
          <t xml:space="preserve"> fiecarui jucator. In final, se apasa butonul </t>
        </r>
        <r>
          <rPr>
            <b/>
            <sz val="8"/>
            <rFont val="Tahoma"/>
            <family val="2"/>
          </rPr>
          <t>Incheiere tur</t>
        </r>
        <r>
          <rPr>
            <sz val="8"/>
            <rFont val="Tahoma"/>
            <family val="2"/>
          </rPr>
          <t>.
  Butonul</t>
        </r>
        <r>
          <rPr>
            <b/>
            <sz val="8"/>
            <rFont val="Tahoma"/>
            <family val="2"/>
          </rPr>
          <t xml:space="preserve"> Scor general</t>
        </r>
        <r>
          <rPr>
            <sz val="8"/>
            <rFont val="Tahoma"/>
            <family val="2"/>
          </rPr>
          <t xml:space="preserve"> completeaza un anumit punctaj (se propune punctajul TOP, dar se poate introduce o alta valoare) la toate mesele la care nu s-a completat punctajul in ultimul tur (nu uitati, trebuie completat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).
  Pentru a sari o masa la care jucatorul este absent se utilizeaza butonul </t>
        </r>
        <r>
          <rPr>
            <b/>
            <sz val="8"/>
            <rFont val="Tahoma"/>
            <family val="2"/>
          </rPr>
          <t>Jucator absent</t>
        </r>
        <r>
          <rPr>
            <sz val="8"/>
            <rFont val="Tahoma"/>
            <family val="2"/>
          </rPr>
          <t xml:space="preserve"> (coloana respectiva se ascunde)</t>
        </r>
        <r>
          <rPr>
            <sz val="8"/>
            <rFont val="Tahoma"/>
            <family val="2"/>
          </rPr>
          <t xml:space="preserve">.
  Pentru reafisarea unei mese marcate </t>
        </r>
        <r>
          <rPr>
            <b/>
            <sz val="8"/>
            <rFont val="Tahoma"/>
            <family val="2"/>
          </rPr>
          <t>Absent</t>
        </r>
        <r>
          <rPr>
            <sz val="8"/>
            <rFont val="Tahoma"/>
            <family val="2"/>
          </rPr>
          <t xml:space="preserve">, se utilizeaza acelasi buton.
  La final (dupa ultimul tur) se apasa butonul </t>
        </r>
        <r>
          <rPr>
            <b/>
            <sz val="8"/>
            <rFont val="Tahoma"/>
            <family val="2"/>
          </rPr>
          <t>Atribuire locuri</t>
        </r>
        <r>
          <rPr>
            <sz val="8"/>
            <rFont val="Tahoma"/>
            <family val="2"/>
          </rPr>
          <t xml:space="preserve">.
  Butonul </t>
        </r>
        <r>
          <rPr>
            <b/>
            <sz val="8"/>
            <rFont val="Tahoma"/>
            <family val="2"/>
          </rPr>
          <t>Transfer scor -&gt; Clasament</t>
        </r>
        <r>
          <rPr>
            <sz val="8"/>
            <rFont val="Tahoma"/>
            <family val="2"/>
          </rPr>
          <t xml:space="preserve"> copiaza punctajele jucatorilor in foaia </t>
        </r>
        <r>
          <rPr>
            <b/>
            <sz val="8"/>
            <rFont val="Tahoma"/>
            <family val="2"/>
          </rPr>
          <t>Clasament</t>
        </r>
        <r>
          <rPr>
            <sz val="8"/>
            <rFont val="Tahoma"/>
            <family val="2"/>
          </rPr>
          <t xml:space="preserve"> (numele jucatorilor trebuie copiate in prealabil din foaia </t>
        </r>
        <r>
          <rPr>
            <b/>
            <sz val="8"/>
            <rFont val="Tahoma"/>
            <family val="2"/>
          </rPr>
          <t>Mese</t>
        </r>
        <r>
          <rPr>
            <sz val="8"/>
            <rFont val="Tahoma"/>
            <family val="2"/>
          </rPr>
          <t xml:space="preserve">). </t>
        </r>
      </text>
    </comment>
    <comment ref="CD5" authorId="0">
      <text>
        <r>
          <rPr>
            <sz val="8"/>
            <rFont val="Tahoma"/>
            <family val="0"/>
          </rPr>
          <t>Numarul de jucatori</t>
        </r>
      </text>
    </comment>
    <comment ref="CE5" authorId="0">
      <text>
        <r>
          <rPr>
            <sz val="8"/>
            <rFont val="Tahoma"/>
            <family val="0"/>
          </rPr>
          <t>Numar jucatori seniori (div. A)</t>
        </r>
      </text>
    </comment>
    <comment ref="CF5" authorId="0">
      <text>
        <r>
          <rPr>
            <sz val="8"/>
            <rFont val="Tahoma"/>
            <family val="0"/>
          </rPr>
          <t>Numar jucatori OB</t>
        </r>
      </text>
    </comment>
    <comment ref="CJ3" authorId="0">
      <text>
        <r>
          <rPr>
            <sz val="8"/>
            <rFont val="Tahoma"/>
            <family val="0"/>
          </rPr>
          <t>Marcaj operare atribuire locuri (1)</t>
        </r>
      </text>
    </comment>
    <comment ref="CC5" authorId="0">
      <text>
        <r>
          <rPr>
            <sz val="8"/>
            <rFont val="Tahoma"/>
            <family val="0"/>
          </rPr>
          <t>Numar de jucatori prezenti (luati in calcul pentru bonificatie SOLO)</t>
        </r>
      </text>
    </comment>
    <comment ref="B30" authorId="1">
      <text>
        <r>
          <rPr>
            <sz val="8"/>
            <rFont val="Tahoma"/>
            <family val="2"/>
          </rPr>
          <t>Numar de tururi</t>
        </r>
      </text>
    </comment>
    <comment ref="A30" authorId="1">
      <text>
        <r>
          <rPr>
            <sz val="8"/>
            <rFont val="Tahoma"/>
            <family val="2"/>
          </rPr>
          <t>Diferenta pana la primul numar de masa</t>
        </r>
      </text>
    </comment>
    <comment ref="CG5" authorId="0">
      <text>
        <r>
          <rPr>
            <sz val="8"/>
            <rFont val="Tahoma"/>
            <family val="0"/>
          </rPr>
          <t>Numar jucatori tineri</t>
        </r>
      </text>
    </comment>
    <comment ref="CH5" authorId="0">
      <text>
        <r>
          <rPr>
            <sz val="8"/>
            <rFont val="Tahoma"/>
            <family val="0"/>
          </rPr>
          <t>Numar jucatori div. B</t>
        </r>
      </text>
    </comment>
    <comment ref="B5" authorId="2">
      <text>
        <r>
          <rPr>
            <sz val="8"/>
            <rFont val="Tahoma"/>
            <family val="0"/>
          </rPr>
          <t xml:space="preserve">   În această coloană se introduce punctajul TOP.
Excepție: Duplicatul TOP, caz în care trebuie introdus TOPUL sălii.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2" authorId="0">
      <text>
        <r>
          <rPr>
            <sz val="8"/>
            <rFont val="Tahoma"/>
            <family val="2"/>
          </rPr>
          <t xml:space="preserve">   Acest buton transferă punctajele (locul ocupat) şi numele în foaia Clasament (rubrica Compunere).</t>
        </r>
      </text>
    </comment>
    <comment ref="K2" authorId="0">
      <text>
        <r>
          <rPr>
            <sz val="8"/>
            <rFont val="Tahoma"/>
            <family val="2"/>
          </rPr>
          <t>Apăsaţi butonul şi introduceţi:
  1. numele (primele caractere) şi confirmaţi.
  2. seria de punctaje, despărţite de câte un spaţiu (ex.: 78 125 66 0 43 ...).
  3. numărul de ordine de predare a soluţiei.</t>
        </r>
      </text>
    </comment>
  </commentList>
</comments>
</file>

<file path=xl/sharedStrings.xml><?xml version="1.0" encoding="utf-8"?>
<sst xmlns="http://schemas.openxmlformats.org/spreadsheetml/2006/main" count="370" uniqueCount="113">
  <si>
    <t>------------------------------------------------------------------------------------------------------------</t>
  </si>
  <si>
    <t>Categ.</t>
  </si>
  <si>
    <t>Top</t>
  </si>
  <si>
    <t>Cumul</t>
  </si>
  <si>
    <t>Total</t>
  </si>
  <si>
    <t>Locul  1  :</t>
  </si>
  <si>
    <t>Penaliz. / solo</t>
  </si>
  <si>
    <t>Loc (prov.)</t>
  </si>
  <si>
    <t>Procentaj</t>
  </si>
  <si>
    <t xml:space="preserve">    A = Avertisment</t>
  </si>
  <si>
    <t>Locul 1 :</t>
  </si>
  <si>
    <t>Negativ</t>
  </si>
  <si>
    <t>Nume -&gt;</t>
  </si>
  <si>
    <t>Tur \   Masa</t>
  </si>
  <si>
    <t xml:space="preserve">Ordinea la mese pentru </t>
  </si>
  <si>
    <t>Masa</t>
  </si>
  <si>
    <t>Numele si prenumele</t>
  </si>
  <si>
    <t>Loc</t>
  </si>
  <si>
    <t>Pct.proba</t>
  </si>
  <si>
    <t>Pct.clas.</t>
  </si>
  <si>
    <t>Punctaj</t>
  </si>
  <si>
    <t>total</t>
  </si>
  <si>
    <t>Dup.clasic</t>
  </si>
  <si>
    <t>Compunere</t>
  </si>
  <si>
    <t>Anticipatie</t>
  </si>
  <si>
    <t>Dup.eliptic</t>
  </si>
  <si>
    <t>Dup.completiv</t>
  </si>
  <si>
    <t>S</t>
  </si>
  <si>
    <t>toate probele etapei</t>
  </si>
  <si>
    <t xml:space="preserve">Clasament </t>
  </si>
  <si>
    <t>Libere</t>
  </si>
  <si>
    <t>Seria de punctaje</t>
  </si>
  <si>
    <t>Timp</t>
  </si>
  <si>
    <t>Topuri</t>
  </si>
  <si>
    <t>Suma topuri</t>
  </si>
  <si>
    <t>Solourile sunt marcate pe fond colorat.</t>
  </si>
  <si>
    <t>Observatii</t>
  </si>
  <si>
    <t>SANDU Dan Laurentiu</t>
  </si>
  <si>
    <t>SIBEF Dan</t>
  </si>
  <si>
    <t>J</t>
  </si>
  <si>
    <t>C</t>
  </si>
  <si>
    <t>-----------------------------------------------------------------------------------------------------------------------</t>
  </si>
  <si>
    <t>Serie de Maxime   -   Rezultate  (clasament)</t>
  </si>
  <si>
    <t xml:space="preserve">Ordre des tables pour la </t>
  </si>
  <si>
    <t>partie</t>
  </si>
  <si>
    <t>Table</t>
  </si>
  <si>
    <t>Nom et prenom</t>
  </si>
  <si>
    <t>Nat.</t>
  </si>
  <si>
    <t>Serie</t>
  </si>
  <si>
    <t>Points</t>
  </si>
  <si>
    <t xml:space="preserve">Classement </t>
  </si>
  <si>
    <t>Place</t>
  </si>
  <si>
    <t xml:space="preserve">   TOP</t>
  </si>
  <si>
    <t>3-eme</t>
  </si>
  <si>
    <t>apres 0</t>
  </si>
  <si>
    <t>parties</t>
  </si>
  <si>
    <t>No. lic.</t>
  </si>
  <si>
    <t>Nr. leg.</t>
  </si>
  <si>
    <t>ALDEA Ninel</t>
  </si>
  <si>
    <t xml:space="preserve">BURDUCEA Nicolae </t>
  </si>
  <si>
    <t xml:space="preserve">CRACIUNICA Valentin </t>
  </si>
  <si>
    <t xml:space="preserve">CRIVEI Septimiu </t>
  </si>
  <si>
    <t xml:space="preserve">DONCIU Cosmin </t>
  </si>
  <si>
    <t xml:space="preserve">FAUR Corneliu </t>
  </si>
  <si>
    <t xml:space="preserve">GROSU Lucian </t>
  </si>
  <si>
    <t xml:space="preserve">MIHAI Alice </t>
  </si>
  <si>
    <t xml:space="preserve">MIHAI Claudia </t>
  </si>
  <si>
    <t xml:space="preserve">MIHALACHE Vasile </t>
  </si>
  <si>
    <t xml:space="preserve">SOARE Cristian </t>
  </si>
  <si>
    <t xml:space="preserve">TUDOR Florin </t>
  </si>
  <si>
    <t>RO</t>
  </si>
  <si>
    <t xml:space="preserve">  Club</t>
  </si>
  <si>
    <t xml:space="preserve">CABA Catalin </t>
  </si>
  <si>
    <t>MIHALCA Cosmina</t>
  </si>
  <si>
    <t>NEACSU Iulia</t>
  </si>
  <si>
    <t xml:space="preserve">ZBURLEA Mihai </t>
  </si>
  <si>
    <t>Petrom</t>
  </si>
  <si>
    <t>Impetus Bucuresti</t>
  </si>
  <si>
    <t>Locomotiva</t>
  </si>
  <si>
    <t>Universitatea</t>
  </si>
  <si>
    <t>PETCU Eduard</t>
  </si>
  <si>
    <t>MIHAI Iulian</t>
  </si>
  <si>
    <t>.</t>
  </si>
  <si>
    <t xml:space="preserve"> </t>
  </si>
  <si>
    <t>A   66</t>
  </si>
  <si>
    <t>A 176</t>
  </si>
  <si>
    <t>A 155</t>
  </si>
  <si>
    <t>A   83</t>
  </si>
  <si>
    <t>A 102</t>
  </si>
  <si>
    <t>A 104</t>
  </si>
  <si>
    <t>A   98</t>
  </si>
  <si>
    <t>A   77</t>
  </si>
  <si>
    <t>A   71</t>
  </si>
  <si>
    <t>A 131</t>
  </si>
  <si>
    <t>A 119</t>
  </si>
  <si>
    <t>A 120</t>
  </si>
  <si>
    <t>p</t>
  </si>
  <si>
    <t>Topul salii</t>
  </si>
  <si>
    <t>A   63</t>
  </si>
  <si>
    <t>A   42</t>
  </si>
  <si>
    <t>A   59</t>
  </si>
  <si>
    <t>A   84</t>
  </si>
  <si>
    <t>A   91</t>
  </si>
  <si>
    <t>A   57</t>
  </si>
  <si>
    <t>A   33</t>
  </si>
  <si>
    <t>IMPETUS</t>
  </si>
  <si>
    <t>PETROM</t>
  </si>
  <si>
    <t>LOCOMOTIVA</t>
  </si>
  <si>
    <t>UNIVERSITATEA</t>
  </si>
  <si>
    <t>TOTAL</t>
  </si>
  <si>
    <t>Amara IL_ 08-09 oct 2009</t>
  </si>
  <si>
    <t>Club</t>
  </si>
  <si>
    <t xml:space="preserve">CNSI 2009 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</si>
</sst>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49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sz val="8"/>
      <name val="Tahoma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8"/>
      <name val="Tahoma"/>
      <family val="2"/>
    </font>
    <font>
      <sz val="9"/>
      <name val="Arial CE"/>
      <family val="0"/>
    </font>
    <font>
      <sz val="12"/>
      <name val="Arial"/>
      <family val="0"/>
    </font>
    <font>
      <sz val="6"/>
      <name val="Arial CE"/>
      <family val="0"/>
    </font>
    <font>
      <u val="single"/>
      <sz val="12"/>
      <name val="Arial CE"/>
      <family val="2"/>
    </font>
    <font>
      <sz val="12"/>
      <color indexed="9"/>
      <name val="Arial CE"/>
      <family val="0"/>
    </font>
    <font>
      <sz val="10"/>
      <color indexed="14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4"/>
      <name val="Arial CE"/>
      <family val="0"/>
    </font>
    <font>
      <b/>
      <i/>
      <sz val="14"/>
      <name val="Arial CE"/>
      <family val="2"/>
    </font>
    <font>
      <b/>
      <sz val="12"/>
      <color indexed="10"/>
      <name val="Arial CE"/>
      <family val="0"/>
    </font>
    <font>
      <b/>
      <i/>
      <sz val="12"/>
      <color indexed="10"/>
      <name val="Arial CE"/>
      <family val="0"/>
    </font>
    <font>
      <sz val="12"/>
      <color indexed="10"/>
      <name val="Arial CE"/>
      <family val="2"/>
    </font>
    <font>
      <sz val="14"/>
      <color indexed="10"/>
      <name val="Arial CE"/>
      <family val="2"/>
    </font>
    <font>
      <sz val="14"/>
      <color indexed="9"/>
      <name val="Arial CE"/>
      <family val="2"/>
    </font>
    <font>
      <b/>
      <i/>
      <sz val="14"/>
      <color indexed="10"/>
      <name val="Arial CE"/>
      <family val="2"/>
    </font>
    <font>
      <sz val="12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2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19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1" fontId="4" fillId="0" borderId="2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4" fillId="0" borderId="18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centerContinuous"/>
    </xf>
    <xf numFmtId="2" fontId="4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92" fontId="6" fillId="0" borderId="0" xfId="0" applyNumberFormat="1" applyFont="1" applyAlignment="1">
      <alignment horizontal="right"/>
    </xf>
    <xf numFmtId="192" fontId="7" fillId="0" borderId="0" xfId="0" applyNumberFormat="1" applyFont="1" applyAlignment="1">
      <alignment horizontal="right"/>
    </xf>
    <xf numFmtId="192" fontId="0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7" xfId="0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5" fillId="0" borderId="30" xfId="0" applyFont="1" applyFill="1" applyBorder="1" applyAlignment="1">
      <alignment/>
    </xf>
    <xf numFmtId="0" fontId="4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5" fillId="0" borderId="0" xfId="0" applyFont="1" applyAlignment="1">
      <alignment/>
    </xf>
    <xf numFmtId="1" fontId="16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0" fontId="7" fillId="0" borderId="0" xfId="0" applyFont="1" applyAlignment="1">
      <alignment horizontal="centerContinuous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10" borderId="0" xfId="0" applyFont="1" applyFill="1" applyBorder="1" applyAlignment="1">
      <alignment horizontal="right"/>
    </xf>
    <xf numFmtId="0" fontId="4" fillId="10" borderId="28" xfId="0" applyFont="1" applyFill="1" applyBorder="1" applyAlignment="1">
      <alignment horizontal="right"/>
    </xf>
    <xf numFmtId="0" fontId="5" fillId="10" borderId="26" xfId="0" applyFont="1" applyFill="1" applyBorder="1" applyAlignment="1">
      <alignment/>
    </xf>
    <xf numFmtId="0" fontId="4" fillId="10" borderId="31" xfId="0" applyFont="1" applyFill="1" applyBorder="1" applyAlignment="1">
      <alignment horizontal="right"/>
    </xf>
    <xf numFmtId="0" fontId="4" fillId="10" borderId="25" xfId="0" applyFont="1" applyFill="1" applyBorder="1" applyAlignment="1">
      <alignment horizontal="right"/>
    </xf>
    <xf numFmtId="0" fontId="5" fillId="10" borderId="20" xfId="0" applyFont="1" applyFill="1" applyBorder="1" applyAlignment="1">
      <alignment/>
    </xf>
    <xf numFmtId="0" fontId="7" fillId="0" borderId="0" xfId="0" applyFont="1" applyAlignment="1">
      <alignment horizontal="center"/>
    </xf>
    <xf numFmtId="2" fontId="4" fillId="0" borderId="1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34" xfId="0" applyFont="1" applyFill="1" applyBorder="1" applyAlignment="1">
      <alignment/>
    </xf>
    <xf numFmtId="1" fontId="38" fillId="0" borderId="0" xfId="0" applyNumberFormat="1" applyFont="1" applyAlignment="1">
      <alignment horizontal="right"/>
    </xf>
    <xf numFmtId="1" fontId="38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18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6" xfId="0" applyFont="1" applyBorder="1" applyAlignment="1">
      <alignment horizontal="center"/>
    </xf>
    <xf numFmtId="1" fontId="44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1" fontId="4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8" fillId="0" borderId="36" xfId="0" applyFont="1" applyBorder="1" applyAlignment="1">
      <alignment horizontal="right"/>
    </xf>
    <xf numFmtId="0" fontId="8" fillId="0" borderId="36" xfId="0" applyFont="1" applyBorder="1" applyAlignment="1">
      <alignment/>
    </xf>
    <xf numFmtId="0" fontId="40" fillId="0" borderId="3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idula\Local%20Settings\Temporary%20Internet%20Files\Content.IE5\QQQTMV38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D2Desfasurator"/>
      <sheetName val="D3Clasament"/>
    </sheetNames>
    <definedNames>
      <definedName name="Atribui_loc"/>
      <definedName name="Clasament_partida"/>
      <definedName name="CompletareMax"/>
      <definedName name="Creare_baza_de_date"/>
      <definedName name="Incheiere_tur"/>
      <definedName name="Jucator_absent"/>
      <definedName name="Mese_Clas"/>
      <definedName name="OrdonAlfa"/>
      <definedName name="Ordonare"/>
      <definedName name="RomFra1"/>
      <definedName name="Scara"/>
      <definedName name="Scor_general"/>
      <definedName name="Sterg"/>
      <definedName name="Transfer"/>
      <definedName name="Transfer2"/>
      <definedName name="TransferBD"/>
      <definedName name="TransferMax"/>
      <definedName name="VizualizareC"/>
      <definedName name="Vizualizare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13"/>
  <sheetViews>
    <sheetView workbookViewId="0" topLeftCell="A1">
      <pane ySplit="19" topLeftCell="BM20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8.28125" style="30" customWidth="1"/>
    <col min="2" max="2" width="9.28125" style="30" customWidth="1"/>
    <col min="3" max="3" width="1.8515625" style="30" customWidth="1"/>
    <col min="4" max="4" width="41.7109375" style="30" customWidth="1"/>
    <col min="5" max="5" width="9.28125" style="31" customWidth="1"/>
    <col min="6" max="6" width="25.8515625" style="30" customWidth="1"/>
    <col min="7" max="7" width="9.28125" style="30" hidden="1" customWidth="1"/>
    <col min="8" max="16384" width="9.28125" style="30" customWidth="1"/>
  </cols>
  <sheetData>
    <row r="1" ht="15">
      <c r="A1" s="30" t="s">
        <v>112</v>
      </c>
    </row>
    <row r="2" ht="15">
      <c r="A2" s="30" t="s">
        <v>110</v>
      </c>
    </row>
    <row r="3" ht="15">
      <c r="M3" s="30" t="s">
        <v>70</v>
      </c>
    </row>
    <row r="4" spans="4:5" s="34" customFormat="1" ht="18">
      <c r="D4" s="35" t="s">
        <v>14</v>
      </c>
      <c r="E4" s="42" t="s">
        <v>28</v>
      </c>
    </row>
    <row r="5" spans="2:4" ht="15">
      <c r="B5" s="33" t="s">
        <v>0</v>
      </c>
      <c r="D5" s="32"/>
    </row>
    <row r="6" spans="1:8" ht="15">
      <c r="A6" s="99" t="s">
        <v>57</v>
      </c>
      <c r="B6" s="32" t="s">
        <v>15</v>
      </c>
      <c r="C6" s="32"/>
      <c r="D6" s="30" t="s">
        <v>16</v>
      </c>
      <c r="E6" s="30" t="s">
        <v>1</v>
      </c>
      <c r="F6" s="100" t="s">
        <v>71</v>
      </c>
      <c r="H6" s="32" t="s">
        <v>20</v>
      </c>
    </row>
    <row r="7" spans="1:10" ht="18" customHeight="1" hidden="1">
      <c r="A7" s="99"/>
      <c r="B7" s="34"/>
      <c r="C7" s="34"/>
      <c r="D7" s="35" t="s">
        <v>43</v>
      </c>
      <c r="E7" s="93" t="s">
        <v>53</v>
      </c>
      <c r="F7" s="93"/>
      <c r="G7" s="94" t="s">
        <v>44</v>
      </c>
      <c r="H7" s="34"/>
      <c r="I7" s="34"/>
      <c r="J7" s="34"/>
    </row>
    <row r="8" spans="1:7" ht="15" hidden="1">
      <c r="A8" s="99"/>
      <c r="B8" s="33" t="s">
        <v>0</v>
      </c>
      <c r="D8" s="32"/>
      <c r="F8" s="31"/>
      <c r="G8" s="95"/>
    </row>
    <row r="9" spans="1:8" ht="15" hidden="1">
      <c r="A9" s="99" t="s">
        <v>56</v>
      </c>
      <c r="B9" s="32" t="s">
        <v>45</v>
      </c>
      <c r="C9" s="32"/>
      <c r="D9" s="30" t="s">
        <v>46</v>
      </c>
      <c r="E9" s="31" t="s">
        <v>47</v>
      </c>
      <c r="F9" s="31" t="s">
        <v>1</v>
      </c>
      <c r="G9" s="95" t="s">
        <v>48</v>
      </c>
      <c r="H9" s="32" t="s">
        <v>49</v>
      </c>
    </row>
    <row r="10" ht="15" hidden="1">
      <c r="A10" s="99"/>
    </row>
    <row r="11" ht="15" hidden="1">
      <c r="A11" s="99"/>
    </row>
    <row r="12" ht="15" hidden="1">
      <c r="A12" s="99"/>
    </row>
    <row r="13" ht="15" hidden="1">
      <c r="A13" s="99"/>
    </row>
    <row r="14" ht="15" hidden="1">
      <c r="A14" s="99"/>
    </row>
    <row r="15" ht="15" hidden="1">
      <c r="A15" s="99"/>
    </row>
    <row r="16" ht="15" hidden="1">
      <c r="A16" s="99"/>
    </row>
    <row r="17" ht="15" hidden="1">
      <c r="A17" s="99"/>
    </row>
    <row r="18" ht="15" hidden="1">
      <c r="A18" s="99"/>
    </row>
    <row r="19" ht="15" hidden="1">
      <c r="A19" s="99"/>
    </row>
    <row r="20" ht="7.5" customHeight="1">
      <c r="A20" s="99"/>
    </row>
    <row r="21" spans="1:17" ht="15">
      <c r="A21" s="99">
        <v>1</v>
      </c>
      <c r="B21" s="30">
        <v>1</v>
      </c>
      <c r="C21" s="30" t="s">
        <v>82</v>
      </c>
      <c r="D21" s="30" t="s">
        <v>74</v>
      </c>
      <c r="E21" s="31" t="s">
        <v>27</v>
      </c>
      <c r="F21" s="100" t="s">
        <v>77</v>
      </c>
      <c r="G21" s="31"/>
      <c r="H21" s="30">
        <v>20</v>
      </c>
      <c r="I21"/>
      <c r="J21"/>
      <c r="K21"/>
      <c r="L21"/>
      <c r="M21"/>
      <c r="N21"/>
      <c r="O21"/>
      <c r="P21"/>
      <c r="Q21"/>
    </row>
    <row r="22" spans="1:17" ht="15">
      <c r="A22" s="99">
        <v>2</v>
      </c>
      <c r="B22" s="30">
        <v>2</v>
      </c>
      <c r="C22" s="30" t="s">
        <v>82</v>
      </c>
      <c r="D22" s="90" t="s">
        <v>37</v>
      </c>
      <c r="E22" s="31" t="s">
        <v>27</v>
      </c>
      <c r="F22" s="100" t="s">
        <v>78</v>
      </c>
      <c r="G22" s="31"/>
      <c r="H22" s="30">
        <v>19</v>
      </c>
      <c r="I22"/>
      <c r="J22"/>
      <c r="K22"/>
      <c r="L22"/>
      <c r="M22"/>
      <c r="N22"/>
      <c r="O22"/>
      <c r="P22"/>
      <c r="Q22"/>
    </row>
    <row r="23" spans="1:17" ht="15">
      <c r="A23" s="99">
        <v>3</v>
      </c>
      <c r="B23" s="30">
        <v>3</v>
      </c>
      <c r="C23" s="30" t="s">
        <v>82</v>
      </c>
      <c r="D23" s="30" t="s">
        <v>59</v>
      </c>
      <c r="E23" s="31" t="s">
        <v>27</v>
      </c>
      <c r="F23" s="100" t="s">
        <v>76</v>
      </c>
      <c r="G23" s="31"/>
      <c r="H23" s="30">
        <v>18</v>
      </c>
      <c r="I23"/>
      <c r="J23"/>
      <c r="K23"/>
      <c r="L23"/>
      <c r="M23"/>
      <c r="N23"/>
      <c r="O23"/>
      <c r="P23"/>
      <c r="Q23"/>
    </row>
    <row r="24" spans="1:17" ht="15">
      <c r="A24" s="99">
        <v>4</v>
      </c>
      <c r="B24" s="30">
        <v>4</v>
      </c>
      <c r="C24" s="30" t="s">
        <v>82</v>
      </c>
      <c r="D24" s="30" t="s">
        <v>61</v>
      </c>
      <c r="E24" s="31" t="s">
        <v>27</v>
      </c>
      <c r="F24" s="100" t="s">
        <v>79</v>
      </c>
      <c r="G24" s="31"/>
      <c r="H24" s="30">
        <v>17</v>
      </c>
      <c r="I24"/>
      <c r="J24"/>
      <c r="K24"/>
      <c r="L24"/>
      <c r="M24"/>
      <c r="N24"/>
      <c r="O24"/>
      <c r="P24"/>
      <c r="Q24"/>
    </row>
    <row r="25" spans="1:17" ht="15">
      <c r="A25" s="99">
        <v>5</v>
      </c>
      <c r="B25" s="30">
        <v>5</v>
      </c>
      <c r="C25" s="30" t="s">
        <v>82</v>
      </c>
      <c r="D25" s="30" t="s">
        <v>66</v>
      </c>
      <c r="E25" s="31" t="s">
        <v>27</v>
      </c>
      <c r="F25" s="100" t="s">
        <v>77</v>
      </c>
      <c r="G25" s="31"/>
      <c r="H25" s="30">
        <v>16</v>
      </c>
      <c r="I25"/>
      <c r="J25"/>
      <c r="K25"/>
      <c r="L25"/>
      <c r="M25"/>
      <c r="N25"/>
      <c r="O25"/>
      <c r="P25"/>
      <c r="Q25"/>
    </row>
    <row r="26" spans="1:17" ht="15">
      <c r="A26" s="99">
        <v>6</v>
      </c>
      <c r="B26" s="30">
        <v>6</v>
      </c>
      <c r="C26" s="30" t="s">
        <v>82</v>
      </c>
      <c r="D26" s="30" t="s">
        <v>60</v>
      </c>
      <c r="E26" s="31" t="s">
        <v>27</v>
      </c>
      <c r="F26" s="100" t="s">
        <v>78</v>
      </c>
      <c r="G26" s="31"/>
      <c r="H26" s="30">
        <v>15</v>
      </c>
      <c r="I26"/>
      <c r="J26"/>
      <c r="K26"/>
      <c r="L26"/>
      <c r="M26"/>
      <c r="N26"/>
      <c r="O26"/>
      <c r="P26"/>
      <c r="Q26"/>
    </row>
    <row r="27" spans="1:17" ht="15">
      <c r="A27" s="99">
        <v>7</v>
      </c>
      <c r="B27" s="30">
        <v>7</v>
      </c>
      <c r="C27" s="30" t="s">
        <v>82</v>
      </c>
      <c r="D27" s="30" t="s">
        <v>64</v>
      </c>
      <c r="E27" s="31" t="s">
        <v>27</v>
      </c>
      <c r="F27" s="100" t="s">
        <v>76</v>
      </c>
      <c r="G27" s="31"/>
      <c r="H27" s="30">
        <v>14</v>
      </c>
      <c r="I27"/>
      <c r="J27"/>
      <c r="K27"/>
      <c r="L27"/>
      <c r="M27"/>
      <c r="N27"/>
      <c r="O27"/>
      <c r="P27"/>
      <c r="Q27"/>
    </row>
    <row r="28" spans="1:17" ht="15">
      <c r="A28" s="99">
        <v>8</v>
      </c>
      <c r="B28" s="30">
        <v>8</v>
      </c>
      <c r="C28" s="30" t="s">
        <v>82</v>
      </c>
      <c r="D28" s="90" t="s">
        <v>63</v>
      </c>
      <c r="E28" s="31" t="s">
        <v>27</v>
      </c>
      <c r="F28" s="100" t="s">
        <v>79</v>
      </c>
      <c r="G28" s="31"/>
      <c r="H28" s="30">
        <v>13</v>
      </c>
      <c r="I28"/>
      <c r="J28"/>
      <c r="K28"/>
      <c r="L28"/>
      <c r="M28"/>
      <c r="N28"/>
      <c r="O28"/>
      <c r="P28"/>
      <c r="Q28"/>
    </row>
    <row r="29" spans="1:8" ht="15">
      <c r="A29" s="99">
        <v>9</v>
      </c>
      <c r="B29" s="30">
        <v>9</v>
      </c>
      <c r="C29" s="30" t="s">
        <v>82</v>
      </c>
      <c r="D29" s="30" t="s">
        <v>65</v>
      </c>
      <c r="E29" s="31" t="s">
        <v>27</v>
      </c>
      <c r="F29" s="100" t="s">
        <v>77</v>
      </c>
      <c r="G29" s="31"/>
      <c r="H29" s="30">
        <v>12</v>
      </c>
    </row>
    <row r="30" spans="1:8" ht="15">
      <c r="A30" s="99">
        <v>10</v>
      </c>
      <c r="B30" s="30">
        <v>10</v>
      </c>
      <c r="C30" s="30" t="s">
        <v>82</v>
      </c>
      <c r="D30" s="90" t="s">
        <v>62</v>
      </c>
      <c r="E30" s="31" t="s">
        <v>27</v>
      </c>
      <c r="F30" s="100" t="s">
        <v>78</v>
      </c>
      <c r="G30" s="31"/>
      <c r="H30" s="30">
        <v>11</v>
      </c>
    </row>
    <row r="31" spans="1:8" ht="15">
      <c r="A31" s="99">
        <v>11</v>
      </c>
      <c r="B31" s="30">
        <v>11</v>
      </c>
      <c r="C31" s="30" t="s">
        <v>82</v>
      </c>
      <c r="D31" s="30" t="s">
        <v>58</v>
      </c>
      <c r="E31" s="31" t="s">
        <v>27</v>
      </c>
      <c r="F31" s="100" t="s">
        <v>76</v>
      </c>
      <c r="G31" s="31"/>
      <c r="H31" s="30">
        <v>10</v>
      </c>
    </row>
    <row r="32" spans="1:8" ht="15">
      <c r="A32" s="99">
        <v>12</v>
      </c>
      <c r="B32" s="30">
        <v>12</v>
      </c>
      <c r="C32" s="30" t="s">
        <v>82</v>
      </c>
      <c r="D32" s="30" t="s">
        <v>72</v>
      </c>
      <c r="E32" s="31" t="s">
        <v>27</v>
      </c>
      <c r="F32" s="100" t="s">
        <v>79</v>
      </c>
      <c r="G32" s="31"/>
      <c r="H32" s="30">
        <v>8</v>
      </c>
    </row>
    <row r="33" spans="1:8" ht="15">
      <c r="A33" s="99">
        <v>13</v>
      </c>
      <c r="B33" s="30">
        <v>13</v>
      </c>
      <c r="C33" s="30" t="s">
        <v>82</v>
      </c>
      <c r="D33" s="90" t="s">
        <v>68</v>
      </c>
      <c r="E33" s="31" t="s">
        <v>27</v>
      </c>
      <c r="F33" s="100" t="s">
        <v>77</v>
      </c>
      <c r="G33" s="31"/>
      <c r="H33" s="30">
        <v>7</v>
      </c>
    </row>
    <row r="34" spans="1:8" ht="15">
      <c r="A34" s="99">
        <v>14</v>
      </c>
      <c r="B34" s="30">
        <v>14</v>
      </c>
      <c r="C34" s="30" t="s">
        <v>82</v>
      </c>
      <c r="D34" s="30" t="s">
        <v>75</v>
      </c>
      <c r="E34" s="31" t="s">
        <v>27</v>
      </c>
      <c r="F34" s="100" t="s">
        <v>78</v>
      </c>
      <c r="G34" s="31"/>
      <c r="H34" s="30">
        <v>5</v>
      </c>
    </row>
    <row r="35" spans="1:8" ht="15">
      <c r="A35" s="99">
        <v>15</v>
      </c>
      <c r="B35" s="30">
        <v>15</v>
      </c>
      <c r="C35" s="30" t="s">
        <v>82</v>
      </c>
      <c r="D35" s="30" t="s">
        <v>69</v>
      </c>
      <c r="E35" s="31" t="s">
        <v>27</v>
      </c>
      <c r="F35" s="100" t="s">
        <v>76</v>
      </c>
      <c r="G35" s="31"/>
      <c r="H35" s="30">
        <v>4</v>
      </c>
    </row>
    <row r="36" spans="1:8" ht="15">
      <c r="A36" s="99">
        <v>16</v>
      </c>
      <c r="B36" s="30">
        <v>16</v>
      </c>
      <c r="C36" s="30" t="s">
        <v>82</v>
      </c>
      <c r="D36" s="90" t="s">
        <v>67</v>
      </c>
      <c r="E36" s="31" t="s">
        <v>27</v>
      </c>
      <c r="F36" s="100" t="s">
        <v>79</v>
      </c>
      <c r="G36" s="31"/>
      <c r="H36" s="30">
        <v>3</v>
      </c>
    </row>
    <row r="37" spans="1:8" ht="15">
      <c r="A37" s="99">
        <v>17</v>
      </c>
      <c r="B37" s="30">
        <v>17</v>
      </c>
      <c r="C37" s="30" t="s">
        <v>82</v>
      </c>
      <c r="D37" s="30" t="s">
        <v>73</v>
      </c>
      <c r="E37" s="31" t="s">
        <v>40</v>
      </c>
      <c r="F37" s="100" t="s">
        <v>77</v>
      </c>
      <c r="G37" s="31"/>
      <c r="H37" s="30">
        <v>9</v>
      </c>
    </row>
    <row r="38" spans="1:8" ht="15">
      <c r="A38" s="99">
        <v>18</v>
      </c>
      <c r="B38" s="30">
        <v>18</v>
      </c>
      <c r="C38" s="30" t="s">
        <v>82</v>
      </c>
      <c r="D38" s="30" t="s">
        <v>80</v>
      </c>
      <c r="E38" s="31" t="s">
        <v>39</v>
      </c>
      <c r="F38" s="100" t="s">
        <v>78</v>
      </c>
      <c r="G38" s="31"/>
      <c r="H38" s="30">
        <v>6</v>
      </c>
    </row>
    <row r="39" spans="1:8" ht="15">
      <c r="A39" s="99">
        <v>19</v>
      </c>
      <c r="B39" s="30">
        <v>19</v>
      </c>
      <c r="C39" s="30" t="s">
        <v>82</v>
      </c>
      <c r="D39" s="30" t="s">
        <v>81</v>
      </c>
      <c r="E39" s="31" t="s">
        <v>39</v>
      </c>
      <c r="F39" s="100" t="s">
        <v>76</v>
      </c>
      <c r="G39" s="31"/>
      <c r="H39" s="30">
        <v>2</v>
      </c>
    </row>
    <row r="40" spans="1:8" ht="15">
      <c r="A40" s="99">
        <v>20</v>
      </c>
      <c r="B40" s="30">
        <v>20</v>
      </c>
      <c r="C40" s="30" t="s">
        <v>82</v>
      </c>
      <c r="D40" s="30" t="s">
        <v>38</v>
      </c>
      <c r="E40" s="31" t="s">
        <v>39</v>
      </c>
      <c r="F40" s="100" t="s">
        <v>79</v>
      </c>
      <c r="G40" s="31"/>
      <c r="H40" s="30">
        <v>1</v>
      </c>
    </row>
    <row r="41" spans="1:7" ht="15">
      <c r="A41" s="99"/>
      <c r="F41" s="100"/>
      <c r="G41" s="31"/>
    </row>
    <row r="42" spans="1:7" ht="15">
      <c r="A42" s="99"/>
      <c r="F42" s="100"/>
      <c r="G42" s="31"/>
    </row>
    <row r="43" spans="1:7" ht="15">
      <c r="A43" s="99"/>
      <c r="F43" s="100"/>
      <c r="G43" s="31"/>
    </row>
    <row r="44" spans="1:7" ht="15">
      <c r="A44" s="99"/>
      <c r="F44" s="100"/>
      <c r="G44" s="31"/>
    </row>
    <row r="45" spans="1:7" ht="15">
      <c r="A45" s="99"/>
      <c r="F45" s="100"/>
      <c r="G45" s="31"/>
    </row>
    <row r="46" spans="1:7" ht="15">
      <c r="A46" s="99"/>
      <c r="F46" s="100"/>
      <c r="G46" s="31"/>
    </row>
    <row r="47" spans="1:7" ht="15">
      <c r="A47" s="99"/>
      <c r="F47" s="100"/>
      <c r="G47" s="31"/>
    </row>
    <row r="48" spans="1:7" ht="15">
      <c r="A48" s="99"/>
      <c r="F48" s="100"/>
      <c r="G48" s="31"/>
    </row>
    <row r="49" spans="1:7" ht="15">
      <c r="A49" s="99"/>
      <c r="F49" s="100"/>
      <c r="G49" s="31"/>
    </row>
    <row r="50" spans="1:7" ht="15">
      <c r="A50" s="99"/>
      <c r="F50" s="100"/>
      <c r="G50" s="31"/>
    </row>
    <row r="51" spans="1:7" ht="15">
      <c r="A51" s="99"/>
      <c r="F51" s="100"/>
      <c r="G51" s="31"/>
    </row>
    <row r="52" spans="1:7" ht="15">
      <c r="A52" s="99"/>
      <c r="F52" s="100"/>
      <c r="G52" s="31"/>
    </row>
    <row r="53" spans="1:7" ht="15">
      <c r="A53" s="99"/>
      <c r="F53" s="100"/>
      <c r="G53" s="31"/>
    </row>
    <row r="54" spans="1:7" ht="15">
      <c r="A54" s="99"/>
      <c r="F54" s="100"/>
      <c r="G54" s="31"/>
    </row>
    <row r="55" spans="1:7" ht="15">
      <c r="A55" s="99"/>
      <c r="F55" s="100"/>
      <c r="G55" s="31"/>
    </row>
    <row r="56" spans="1:7" ht="15">
      <c r="A56" s="99"/>
      <c r="F56" s="100"/>
      <c r="G56" s="31"/>
    </row>
    <row r="57" spans="1:7" ht="15">
      <c r="A57" s="99"/>
      <c r="F57" s="100"/>
      <c r="G57" s="31"/>
    </row>
    <row r="58" spans="1:7" ht="15">
      <c r="A58" s="99"/>
      <c r="F58" s="100"/>
      <c r="G58" s="31"/>
    </row>
    <row r="59" spans="1:7" ht="15">
      <c r="A59" s="99"/>
      <c r="F59" s="100"/>
      <c r="G59" s="31"/>
    </row>
    <row r="60" spans="1:7" ht="15">
      <c r="A60" s="99"/>
      <c r="F60" s="100"/>
      <c r="G60" s="31"/>
    </row>
    <row r="61" spans="1:7" ht="15">
      <c r="A61" s="99"/>
      <c r="F61" s="100"/>
      <c r="G61" s="31"/>
    </row>
    <row r="62" spans="1:7" ht="15">
      <c r="A62" s="99"/>
      <c r="F62" s="100"/>
      <c r="G62" s="31"/>
    </row>
    <row r="63" spans="1:7" ht="15">
      <c r="A63" s="99"/>
      <c r="F63" s="100"/>
      <c r="G63" s="31"/>
    </row>
    <row r="64" spans="1:7" ht="15">
      <c r="A64" s="99"/>
      <c r="F64" s="100"/>
      <c r="G64" s="31"/>
    </row>
    <row r="65" spans="1:7" ht="15">
      <c r="A65" s="99"/>
      <c r="F65" s="100"/>
      <c r="G65" s="31"/>
    </row>
    <row r="66" spans="1:7" ht="15">
      <c r="A66" s="99"/>
      <c r="F66" s="100"/>
      <c r="G66" s="31"/>
    </row>
    <row r="67" spans="1:7" ht="15">
      <c r="A67" s="99"/>
      <c r="F67" s="100"/>
      <c r="G67" s="31"/>
    </row>
    <row r="68" spans="1:7" ht="15">
      <c r="A68" s="99"/>
      <c r="F68" s="100"/>
      <c r="G68" s="31"/>
    </row>
    <row r="69" spans="1:7" ht="15">
      <c r="A69" s="99"/>
      <c r="F69" s="100"/>
      <c r="G69" s="31"/>
    </row>
    <row r="70" spans="1:7" ht="15">
      <c r="A70" s="99"/>
      <c r="F70" s="100"/>
      <c r="G70" s="31"/>
    </row>
    <row r="71" spans="1:7" ht="15">
      <c r="A71" s="99"/>
      <c r="F71" s="100"/>
      <c r="G71" s="31"/>
    </row>
    <row r="72" spans="1:7" ht="15">
      <c r="A72" s="99"/>
      <c r="F72" s="100"/>
      <c r="G72" s="31"/>
    </row>
    <row r="73" spans="1:7" ht="15">
      <c r="A73" s="99"/>
      <c r="F73" s="100"/>
      <c r="G73" s="31"/>
    </row>
    <row r="74" spans="1:7" ht="15">
      <c r="A74" s="99"/>
      <c r="F74" s="100"/>
      <c r="G74" s="31"/>
    </row>
    <row r="75" spans="1:7" ht="15">
      <c r="A75" s="99"/>
      <c r="F75" s="100"/>
      <c r="G75" s="31"/>
    </row>
    <row r="76" spans="1:7" ht="15">
      <c r="A76" s="99"/>
      <c r="F76" s="100"/>
      <c r="G76" s="31"/>
    </row>
    <row r="77" spans="1:7" ht="15">
      <c r="A77" s="99"/>
      <c r="F77" s="100"/>
      <c r="G77" s="31"/>
    </row>
    <row r="78" spans="1:7" ht="15">
      <c r="A78" s="99"/>
      <c r="F78" s="100"/>
      <c r="G78" s="31"/>
    </row>
    <row r="79" spans="1:7" ht="15">
      <c r="A79" s="99"/>
      <c r="F79" s="100"/>
      <c r="G79" s="31"/>
    </row>
    <row r="80" spans="1:7" ht="15">
      <c r="A80" s="99"/>
      <c r="F80" s="100"/>
      <c r="G80" s="31"/>
    </row>
    <row r="81" spans="1:7" ht="15">
      <c r="A81" s="99"/>
      <c r="F81" s="100"/>
      <c r="G81" s="31"/>
    </row>
    <row r="82" spans="1:7" ht="15">
      <c r="A82" s="99"/>
      <c r="F82" s="100"/>
      <c r="G82" s="31"/>
    </row>
    <row r="83" spans="1:7" ht="15">
      <c r="A83" s="99"/>
      <c r="F83" s="100"/>
      <c r="G83" s="31"/>
    </row>
    <row r="84" spans="1:7" ht="15">
      <c r="A84" s="99"/>
      <c r="F84" s="31"/>
      <c r="G84" s="31"/>
    </row>
    <row r="85" spans="1:7" ht="15">
      <c r="A85" s="99"/>
      <c r="F85" s="31"/>
      <c r="G85" s="31"/>
    </row>
    <row r="86" spans="1:7" ht="15">
      <c r="A86" s="99"/>
      <c r="F86" s="31"/>
      <c r="G86" s="31"/>
    </row>
    <row r="87" spans="1:7" ht="15">
      <c r="A87" s="99"/>
      <c r="F87" s="31"/>
      <c r="G87" s="31"/>
    </row>
    <row r="88" spans="1:7" ht="15">
      <c r="A88" s="99"/>
      <c r="F88" s="31"/>
      <c r="G88" s="31"/>
    </row>
    <row r="89" spans="1:7" ht="15">
      <c r="A89" s="99"/>
      <c r="F89" s="31"/>
      <c r="G89" s="31"/>
    </row>
    <row r="90" spans="1:7" ht="15">
      <c r="A90" s="99"/>
      <c r="F90" s="31"/>
      <c r="G90" s="31"/>
    </row>
    <row r="91" spans="1:7" ht="15">
      <c r="A91" s="99"/>
      <c r="F91" s="31"/>
      <c r="G91" s="31"/>
    </row>
    <row r="92" spans="1:7" ht="15">
      <c r="A92" s="99"/>
      <c r="F92" s="31"/>
      <c r="G92" s="31"/>
    </row>
    <row r="93" spans="1:7" ht="15">
      <c r="A93" s="99"/>
      <c r="F93" s="31"/>
      <c r="G93" s="31"/>
    </row>
    <row r="94" spans="1:7" ht="15">
      <c r="A94" s="99"/>
      <c r="F94" s="31"/>
      <c r="G94" s="31"/>
    </row>
    <row r="95" spans="1:7" ht="15">
      <c r="A95" s="99"/>
      <c r="F95" s="31"/>
      <c r="G95" s="31"/>
    </row>
    <row r="96" spans="1:7" ht="15">
      <c r="A96" s="99"/>
      <c r="F96" s="31"/>
      <c r="G96" s="31"/>
    </row>
    <row r="97" spans="1:7" ht="15">
      <c r="A97" s="99"/>
      <c r="F97" s="31"/>
      <c r="G97" s="31"/>
    </row>
    <row r="98" spans="1:7" ht="15">
      <c r="A98" s="99"/>
      <c r="F98" s="31"/>
      <c r="G98" s="31"/>
    </row>
    <row r="99" spans="1:7" ht="15">
      <c r="A99" s="99"/>
      <c r="F99" s="31"/>
      <c r="G99" s="31"/>
    </row>
    <row r="100" spans="1:7" ht="15">
      <c r="A100" s="99"/>
      <c r="F100" s="31"/>
      <c r="G100" s="31"/>
    </row>
    <row r="101" spans="1:7" ht="15">
      <c r="A101" s="99"/>
      <c r="F101" s="31"/>
      <c r="G101" s="31"/>
    </row>
    <row r="102" spans="1:7" ht="15">
      <c r="A102" s="99"/>
      <c r="F102" s="31"/>
      <c r="G102" s="31"/>
    </row>
    <row r="103" spans="1:7" ht="15">
      <c r="A103" s="99"/>
      <c r="F103" s="31"/>
      <c r="G103" s="31"/>
    </row>
    <row r="104" spans="1:7" ht="15">
      <c r="A104" s="99"/>
      <c r="F104" s="31"/>
      <c r="G104" s="31"/>
    </row>
    <row r="105" spans="1:7" ht="15">
      <c r="A105" s="99"/>
      <c r="F105" s="31"/>
      <c r="G105" s="31"/>
    </row>
    <row r="106" spans="1:7" ht="15">
      <c r="A106" s="99"/>
      <c r="F106" s="31"/>
      <c r="G106" s="31"/>
    </row>
    <row r="107" spans="1:7" ht="15">
      <c r="A107" s="99"/>
      <c r="F107" s="31"/>
      <c r="G107" s="31"/>
    </row>
    <row r="108" spans="1:7" ht="15">
      <c r="A108" s="99"/>
      <c r="F108" s="31"/>
      <c r="G108" s="31"/>
    </row>
    <row r="109" spans="1:7" ht="15">
      <c r="A109" s="99"/>
      <c r="F109" s="31"/>
      <c r="G109" s="31"/>
    </row>
    <row r="110" spans="1:7" ht="15">
      <c r="A110" s="99"/>
      <c r="F110" s="31"/>
      <c r="G110" s="31"/>
    </row>
    <row r="111" spans="1:7" ht="15">
      <c r="A111" s="99"/>
      <c r="F111" s="31"/>
      <c r="G111" s="31"/>
    </row>
    <row r="112" spans="1:7" ht="15">
      <c r="A112" s="99"/>
      <c r="F112" s="31"/>
      <c r="G112" s="31"/>
    </row>
    <row r="113" spans="1:7" ht="15">
      <c r="A113" s="99"/>
      <c r="F113" s="31"/>
      <c r="G113" s="31"/>
    </row>
    <row r="114" spans="1:7" ht="15">
      <c r="A114" s="99"/>
      <c r="F114" s="31"/>
      <c r="G114" s="31"/>
    </row>
    <row r="115" spans="1:7" ht="15">
      <c r="A115" s="99"/>
      <c r="F115" s="31"/>
      <c r="G115" s="31"/>
    </row>
    <row r="116" spans="1:7" ht="15">
      <c r="A116" s="99"/>
      <c r="F116" s="31"/>
      <c r="G116" s="31"/>
    </row>
    <row r="117" spans="1:7" ht="15">
      <c r="A117" s="99"/>
      <c r="F117" s="31"/>
      <c r="G117" s="31"/>
    </row>
    <row r="118" spans="1:7" ht="15">
      <c r="A118" s="99"/>
      <c r="F118" s="31"/>
      <c r="G118" s="31"/>
    </row>
    <row r="119" spans="1:7" ht="15">
      <c r="A119" s="99"/>
      <c r="F119" s="31"/>
      <c r="G119" s="31"/>
    </row>
    <row r="120" spans="1:7" ht="15">
      <c r="A120" s="99"/>
      <c r="F120" s="31"/>
      <c r="G120" s="31"/>
    </row>
    <row r="121" spans="1:7" ht="15">
      <c r="A121" s="99"/>
      <c r="F121" s="31"/>
      <c r="G121" s="31"/>
    </row>
    <row r="122" spans="1:7" ht="15">
      <c r="A122" s="99"/>
      <c r="F122" s="31"/>
      <c r="G122" s="31"/>
    </row>
    <row r="123" spans="1:7" ht="15">
      <c r="A123" s="99"/>
      <c r="F123" s="31"/>
      <c r="G123" s="31"/>
    </row>
    <row r="124" spans="1:7" ht="15">
      <c r="A124" s="99"/>
      <c r="F124" s="31"/>
      <c r="G124" s="31"/>
    </row>
    <row r="125" spans="1:7" ht="15">
      <c r="A125" s="99"/>
      <c r="F125" s="31"/>
      <c r="G125" s="31"/>
    </row>
    <row r="126" spans="1:7" ht="15">
      <c r="A126" s="99"/>
      <c r="F126" s="31"/>
      <c r="G126" s="31"/>
    </row>
    <row r="127" spans="1:7" ht="15">
      <c r="A127" s="99"/>
      <c r="F127" s="31"/>
      <c r="G127" s="31"/>
    </row>
    <row r="128" spans="1:7" ht="15">
      <c r="A128" s="99"/>
      <c r="F128" s="31"/>
      <c r="G128" s="31"/>
    </row>
    <row r="129" spans="1:7" ht="15">
      <c r="A129" s="99"/>
      <c r="F129" s="31"/>
      <c r="G129" s="31"/>
    </row>
    <row r="130" spans="1:7" ht="15">
      <c r="A130" s="99"/>
      <c r="F130" s="31"/>
      <c r="G130" s="31"/>
    </row>
    <row r="131" spans="1:7" ht="15">
      <c r="A131" s="99"/>
      <c r="F131" s="31"/>
      <c r="G131" s="31"/>
    </row>
    <row r="132" spans="1:7" ht="15">
      <c r="A132" s="99"/>
      <c r="F132" s="31"/>
      <c r="G132" s="31"/>
    </row>
    <row r="133" spans="1:7" ht="15">
      <c r="A133" s="99"/>
      <c r="F133" s="31"/>
      <c r="G133" s="31"/>
    </row>
    <row r="134" spans="1:7" ht="15">
      <c r="A134" s="99"/>
      <c r="F134" s="31"/>
      <c r="G134" s="31"/>
    </row>
    <row r="135" spans="1:7" ht="15">
      <c r="A135" s="99"/>
      <c r="F135" s="31"/>
      <c r="G135" s="31"/>
    </row>
    <row r="136" spans="1:7" ht="15">
      <c r="A136" s="99"/>
      <c r="F136" s="31"/>
      <c r="G136" s="31"/>
    </row>
    <row r="137" spans="1:7" ht="15">
      <c r="A137" s="99"/>
      <c r="F137" s="31"/>
      <c r="G137" s="31"/>
    </row>
    <row r="138" spans="1:7" ht="15">
      <c r="A138" s="99"/>
      <c r="F138" s="31"/>
      <c r="G138" s="31"/>
    </row>
    <row r="139" spans="1:7" ht="15">
      <c r="A139" s="99"/>
      <c r="F139" s="31"/>
      <c r="G139" s="31"/>
    </row>
    <row r="140" spans="1:7" ht="15">
      <c r="A140" s="99"/>
      <c r="F140" s="31"/>
      <c r="G140" s="31"/>
    </row>
    <row r="141" spans="1:7" ht="15">
      <c r="A141" s="99"/>
      <c r="F141" s="31"/>
      <c r="G141" s="31"/>
    </row>
    <row r="142" spans="1:7" ht="15">
      <c r="A142" s="99"/>
      <c r="F142" s="31"/>
      <c r="G142" s="31"/>
    </row>
    <row r="143" spans="1:7" ht="15">
      <c r="A143" s="99"/>
      <c r="F143" s="31"/>
      <c r="G143" s="31"/>
    </row>
    <row r="144" spans="1:7" ht="15">
      <c r="A144" s="99"/>
      <c r="F144" s="31"/>
      <c r="G144" s="31"/>
    </row>
    <row r="145" spans="1:7" ht="15">
      <c r="A145" s="99"/>
      <c r="F145" s="31"/>
      <c r="G145" s="31"/>
    </row>
    <row r="146" spans="1:7" ht="15">
      <c r="A146" s="99"/>
      <c r="F146" s="31"/>
      <c r="G146" s="31"/>
    </row>
    <row r="147" spans="1:7" ht="15">
      <c r="A147" s="99"/>
      <c r="F147" s="31"/>
      <c r="G147" s="31"/>
    </row>
    <row r="148" spans="1:7" ht="15">
      <c r="A148" s="99"/>
      <c r="F148" s="31"/>
      <c r="G148" s="31"/>
    </row>
    <row r="149" spans="1:7" ht="15">
      <c r="A149" s="99"/>
      <c r="F149" s="31"/>
      <c r="G149" s="31"/>
    </row>
    <row r="150" spans="1:7" ht="15">
      <c r="A150" s="99"/>
      <c r="F150" s="31"/>
      <c r="G150" s="31"/>
    </row>
    <row r="151" spans="1:7" ht="15">
      <c r="A151" s="99"/>
      <c r="F151" s="31"/>
      <c r="G151" s="31"/>
    </row>
    <row r="152" spans="1:7" ht="15">
      <c r="A152" s="99"/>
      <c r="F152" s="31"/>
      <c r="G152" s="31"/>
    </row>
    <row r="153" spans="1:7" ht="15">
      <c r="A153" s="99"/>
      <c r="F153" s="31"/>
      <c r="G153" s="31"/>
    </row>
    <row r="154" spans="1:7" ht="15">
      <c r="A154" s="99"/>
      <c r="F154" s="31"/>
      <c r="G154" s="31"/>
    </row>
    <row r="155" spans="1:7" ht="15">
      <c r="A155" s="99"/>
      <c r="F155" s="31"/>
      <c r="G155" s="31"/>
    </row>
    <row r="156" spans="1:7" ht="15">
      <c r="A156" s="99"/>
      <c r="F156" s="31"/>
      <c r="G156" s="31"/>
    </row>
    <row r="157" spans="1:7" ht="15">
      <c r="A157" s="99"/>
      <c r="F157" s="31"/>
      <c r="G157" s="31"/>
    </row>
    <row r="158" spans="1:7" ht="15">
      <c r="A158" s="99"/>
      <c r="F158" s="31"/>
      <c r="G158" s="31"/>
    </row>
    <row r="159" spans="1:7" ht="15">
      <c r="A159" s="99"/>
      <c r="F159" s="31"/>
      <c r="G159" s="31"/>
    </row>
    <row r="160" spans="1:7" ht="15">
      <c r="A160" s="99"/>
      <c r="F160" s="31"/>
      <c r="G160" s="31"/>
    </row>
    <row r="161" spans="1:7" ht="15">
      <c r="A161" s="99"/>
      <c r="F161" s="31"/>
      <c r="G161" s="31"/>
    </row>
    <row r="162" spans="1:7" ht="15">
      <c r="A162" s="99"/>
      <c r="F162" s="31"/>
      <c r="G162" s="31"/>
    </row>
    <row r="163" spans="1:7" ht="15">
      <c r="A163" s="99"/>
      <c r="F163" s="31"/>
      <c r="G163" s="31"/>
    </row>
    <row r="164" spans="1:7" ht="15">
      <c r="A164" s="99"/>
      <c r="F164" s="31"/>
      <c r="G164" s="31"/>
    </row>
    <row r="165" spans="1:7" ht="15">
      <c r="A165" s="99"/>
      <c r="F165" s="31"/>
      <c r="G165" s="31"/>
    </row>
    <row r="166" spans="1:7" ht="15">
      <c r="A166" s="99"/>
      <c r="F166" s="31"/>
      <c r="G166" s="31"/>
    </row>
    <row r="167" spans="1:7" ht="15">
      <c r="A167" s="99"/>
      <c r="F167" s="31"/>
      <c r="G167" s="31"/>
    </row>
    <row r="168" spans="1:7" ht="15">
      <c r="A168" s="99"/>
      <c r="F168" s="31"/>
      <c r="G168" s="31"/>
    </row>
    <row r="169" spans="1:7" ht="15">
      <c r="A169" s="99"/>
      <c r="F169" s="31"/>
      <c r="G169" s="31"/>
    </row>
    <row r="170" spans="1:7" ht="15">
      <c r="A170" s="99"/>
      <c r="F170" s="31"/>
      <c r="G170" s="31"/>
    </row>
    <row r="171" spans="1:7" ht="15">
      <c r="A171" s="99"/>
      <c r="F171" s="31"/>
      <c r="G171" s="31"/>
    </row>
    <row r="172" spans="1:7" ht="15">
      <c r="A172" s="99"/>
      <c r="F172" s="31"/>
      <c r="G172" s="31"/>
    </row>
    <row r="173" spans="1:7" ht="15">
      <c r="A173" s="99"/>
      <c r="F173" s="31"/>
      <c r="G173" s="31"/>
    </row>
    <row r="174" spans="1:7" ht="15">
      <c r="A174" s="99"/>
      <c r="F174" s="31"/>
      <c r="G174" s="31"/>
    </row>
    <row r="175" spans="1:7" ht="15">
      <c r="A175" s="99"/>
      <c r="F175" s="31"/>
      <c r="G175" s="31"/>
    </row>
    <row r="176" spans="1:7" ht="15">
      <c r="A176" s="99"/>
      <c r="F176" s="31"/>
      <c r="G176" s="31"/>
    </row>
    <row r="177" spans="1:7" ht="15">
      <c r="A177" s="99"/>
      <c r="F177" s="31"/>
      <c r="G177" s="31"/>
    </row>
    <row r="178" spans="1:7" ht="15">
      <c r="A178" s="99"/>
      <c r="F178" s="31"/>
      <c r="G178" s="31"/>
    </row>
    <row r="179" spans="1:7" ht="15">
      <c r="A179" s="99"/>
      <c r="F179" s="31"/>
      <c r="G179" s="31"/>
    </row>
    <row r="180" spans="1:7" ht="15">
      <c r="A180" s="99"/>
      <c r="F180" s="31"/>
      <c r="G180" s="31"/>
    </row>
    <row r="181" spans="1:7" ht="15">
      <c r="A181" s="99"/>
      <c r="F181" s="31"/>
      <c r="G181" s="31"/>
    </row>
    <row r="182" spans="1:7" ht="15">
      <c r="A182" s="99"/>
      <c r="F182" s="31"/>
      <c r="G182" s="31"/>
    </row>
    <row r="183" spans="1:7" ht="15">
      <c r="A183" s="99"/>
      <c r="F183" s="31"/>
      <c r="G183" s="31"/>
    </row>
    <row r="184" spans="1:7" ht="15">
      <c r="A184" s="99"/>
      <c r="F184" s="31"/>
      <c r="G184" s="31"/>
    </row>
    <row r="185" spans="1:7" ht="15">
      <c r="A185" s="99"/>
      <c r="F185" s="31"/>
      <c r="G185" s="31"/>
    </row>
    <row r="186" spans="1:7" ht="15">
      <c r="A186" s="99"/>
      <c r="F186" s="31"/>
      <c r="G186" s="31"/>
    </row>
    <row r="187" spans="1:7" ht="15">
      <c r="A187" s="99"/>
      <c r="F187" s="31"/>
      <c r="G187" s="31"/>
    </row>
    <row r="188" spans="1:7" ht="15">
      <c r="A188" s="99"/>
      <c r="F188" s="31"/>
      <c r="G188" s="31"/>
    </row>
    <row r="189" spans="1:7" ht="15">
      <c r="A189" s="99"/>
      <c r="F189" s="31"/>
      <c r="G189" s="31"/>
    </row>
    <row r="190" spans="1:7" ht="15">
      <c r="A190" s="99"/>
      <c r="F190" s="31"/>
      <c r="G190" s="31"/>
    </row>
    <row r="191" spans="1:7" ht="15">
      <c r="A191" s="99"/>
      <c r="F191" s="31"/>
      <c r="G191" s="31"/>
    </row>
    <row r="192" spans="1:7" ht="15">
      <c r="A192" s="99"/>
      <c r="F192" s="31"/>
      <c r="G192" s="31"/>
    </row>
    <row r="193" spans="1:7" ht="15">
      <c r="A193" s="99"/>
      <c r="F193" s="31"/>
      <c r="G193" s="31"/>
    </row>
    <row r="194" spans="1:7" ht="15">
      <c r="A194" s="99"/>
      <c r="F194" s="31"/>
      <c r="G194" s="31"/>
    </row>
    <row r="195" spans="1:7" ht="15">
      <c r="A195" s="99"/>
      <c r="F195" s="31"/>
      <c r="G195" s="31"/>
    </row>
    <row r="196" spans="1:7" ht="15">
      <c r="A196" s="99"/>
      <c r="F196" s="31"/>
      <c r="G196" s="31"/>
    </row>
    <row r="197" spans="1:7" ht="15">
      <c r="A197" s="99"/>
      <c r="F197" s="31"/>
      <c r="G197" s="31"/>
    </row>
    <row r="198" spans="1:7" ht="15">
      <c r="A198" s="99"/>
      <c r="F198" s="31"/>
      <c r="G198" s="31"/>
    </row>
    <row r="199" spans="1:7" ht="15">
      <c r="A199" s="99"/>
      <c r="F199" s="31"/>
      <c r="G199" s="31"/>
    </row>
    <row r="200" spans="1:7" ht="15">
      <c r="A200" s="99"/>
      <c r="F200" s="31"/>
      <c r="G200" s="31"/>
    </row>
    <row r="201" spans="1:7" ht="15">
      <c r="A201" s="99"/>
      <c r="F201" s="31"/>
      <c r="G201" s="31"/>
    </row>
    <row r="202" spans="1:7" ht="15">
      <c r="A202" s="99"/>
      <c r="F202" s="31"/>
      <c r="G202" s="31"/>
    </row>
    <row r="203" spans="1:7" ht="15">
      <c r="A203" s="99"/>
      <c r="F203" s="31"/>
      <c r="G203" s="31"/>
    </row>
    <row r="204" spans="1:7" ht="15">
      <c r="A204" s="99"/>
      <c r="F204" s="31"/>
      <c r="G204" s="31"/>
    </row>
    <row r="205" spans="1:7" ht="15">
      <c r="A205" s="99"/>
      <c r="F205" s="31"/>
      <c r="G205" s="31"/>
    </row>
    <row r="206" spans="1:7" ht="15">
      <c r="A206" s="99"/>
      <c r="F206" s="31"/>
      <c r="G206" s="31"/>
    </row>
    <row r="207" spans="1:7" ht="15">
      <c r="A207" s="99"/>
      <c r="F207" s="31"/>
      <c r="G207" s="31"/>
    </row>
    <row r="208" spans="1:7" ht="15">
      <c r="A208" s="99"/>
      <c r="F208" s="31"/>
      <c r="G208" s="31"/>
    </row>
    <row r="209" spans="1:7" ht="15">
      <c r="A209" s="99"/>
      <c r="F209" s="31"/>
      <c r="G209" s="31"/>
    </row>
    <row r="210" spans="1:7" ht="15">
      <c r="A210" s="99"/>
      <c r="F210" s="31"/>
      <c r="G210" s="31"/>
    </row>
    <row r="211" spans="1:7" ht="15">
      <c r="A211" s="99"/>
      <c r="F211" s="31"/>
      <c r="G211" s="31"/>
    </row>
    <row r="212" spans="1:7" ht="15">
      <c r="A212" s="99"/>
      <c r="F212" s="31"/>
      <c r="G212" s="31"/>
    </row>
    <row r="213" spans="1:7" ht="15">
      <c r="A213" s="99"/>
      <c r="F213" s="31"/>
      <c r="G213" s="31"/>
    </row>
    <row r="214" spans="1:7" ht="15">
      <c r="A214" s="99"/>
      <c r="F214" s="31"/>
      <c r="G214" s="31"/>
    </row>
    <row r="215" spans="1:7" ht="15">
      <c r="A215" s="99"/>
      <c r="F215" s="31"/>
      <c r="G215" s="31"/>
    </row>
    <row r="216" spans="1:7" ht="15">
      <c r="A216" s="99"/>
      <c r="F216" s="31"/>
      <c r="G216" s="31"/>
    </row>
    <row r="217" spans="1:7" ht="15">
      <c r="A217" s="99"/>
      <c r="F217" s="31"/>
      <c r="G217" s="31"/>
    </row>
    <row r="218" spans="1:7" ht="15">
      <c r="A218" s="99"/>
      <c r="F218" s="31"/>
      <c r="G218" s="31"/>
    </row>
    <row r="219" spans="1:7" ht="15">
      <c r="A219" s="99"/>
      <c r="F219" s="31"/>
      <c r="G219" s="31"/>
    </row>
    <row r="220" spans="1:7" ht="15">
      <c r="A220" s="99"/>
      <c r="F220" s="31"/>
      <c r="G220" s="31"/>
    </row>
    <row r="221" spans="1:7" ht="15">
      <c r="A221" s="99"/>
      <c r="F221" s="31"/>
      <c r="G221" s="31"/>
    </row>
    <row r="222" spans="1:7" ht="15">
      <c r="A222" s="99"/>
      <c r="F222" s="31"/>
      <c r="G222" s="31"/>
    </row>
    <row r="223" spans="1:7" ht="15">
      <c r="A223" s="99"/>
      <c r="F223" s="31"/>
      <c r="G223" s="31"/>
    </row>
    <row r="224" spans="1:7" ht="15">
      <c r="A224" s="99"/>
      <c r="F224" s="31"/>
      <c r="G224" s="31"/>
    </row>
    <row r="225" spans="1:7" ht="15">
      <c r="A225" s="99"/>
      <c r="F225" s="31"/>
      <c r="G225" s="31"/>
    </row>
    <row r="226" spans="1:7" ht="15">
      <c r="A226" s="99"/>
      <c r="F226" s="31"/>
      <c r="G226" s="31"/>
    </row>
    <row r="227" spans="1:7" ht="15">
      <c r="A227" s="99"/>
      <c r="F227" s="31"/>
      <c r="G227" s="31"/>
    </row>
    <row r="228" spans="1:7" ht="15">
      <c r="A228" s="99"/>
      <c r="F228" s="31"/>
      <c r="G228" s="31"/>
    </row>
    <row r="229" spans="1:7" ht="15">
      <c r="A229" s="99"/>
      <c r="F229" s="31"/>
      <c r="G229" s="31"/>
    </row>
    <row r="230" spans="1:7" ht="15">
      <c r="A230" s="99"/>
      <c r="F230" s="31"/>
      <c r="G230" s="31"/>
    </row>
    <row r="231" spans="1:7" ht="15">
      <c r="A231" s="99"/>
      <c r="F231" s="31"/>
      <c r="G231" s="31"/>
    </row>
    <row r="232" spans="1:7" ht="15">
      <c r="A232" s="99"/>
      <c r="F232" s="31"/>
      <c r="G232" s="31"/>
    </row>
    <row r="233" spans="1:7" ht="15">
      <c r="A233" s="99"/>
      <c r="F233" s="31"/>
      <c r="G233" s="31"/>
    </row>
    <row r="234" spans="1:7" ht="15">
      <c r="A234" s="99"/>
      <c r="F234" s="31"/>
      <c r="G234" s="31"/>
    </row>
    <row r="235" spans="1:7" ht="15">
      <c r="A235" s="99"/>
      <c r="F235" s="31"/>
      <c r="G235" s="31"/>
    </row>
    <row r="236" spans="1:7" ht="15">
      <c r="A236" s="99"/>
      <c r="F236" s="31"/>
      <c r="G236" s="31"/>
    </row>
    <row r="237" spans="1:7" ht="15">
      <c r="A237" s="99"/>
      <c r="F237" s="31"/>
      <c r="G237" s="31"/>
    </row>
    <row r="238" spans="1:7" ht="15">
      <c r="A238" s="99"/>
      <c r="F238" s="31"/>
      <c r="G238" s="31"/>
    </row>
    <row r="239" spans="1:7" ht="15">
      <c r="A239" s="99"/>
      <c r="F239" s="31"/>
      <c r="G239" s="31"/>
    </row>
    <row r="240" spans="1:7" ht="15">
      <c r="A240" s="99"/>
      <c r="F240" s="31"/>
      <c r="G240" s="31"/>
    </row>
    <row r="241" spans="1:7" ht="15">
      <c r="A241" s="99"/>
      <c r="F241" s="31"/>
      <c r="G241" s="31"/>
    </row>
    <row r="242" spans="1:7" ht="15">
      <c r="A242" s="99"/>
      <c r="F242" s="31"/>
      <c r="G242" s="31"/>
    </row>
    <row r="243" spans="1:7" ht="15">
      <c r="A243" s="99"/>
      <c r="F243" s="31"/>
      <c r="G243" s="31"/>
    </row>
    <row r="244" spans="1:7" ht="15">
      <c r="A244" s="99"/>
      <c r="F244" s="31"/>
      <c r="G244" s="31"/>
    </row>
    <row r="245" spans="1:7" ht="15">
      <c r="A245" s="99"/>
      <c r="F245" s="31"/>
      <c r="G245" s="31"/>
    </row>
    <row r="246" spans="1:7" ht="15">
      <c r="A246" s="99"/>
      <c r="F246" s="31"/>
      <c r="G246" s="31"/>
    </row>
    <row r="247" spans="1:7" ht="15">
      <c r="A247" s="99"/>
      <c r="F247" s="31"/>
      <c r="G247" s="31"/>
    </row>
    <row r="248" spans="1:7" ht="15">
      <c r="A248" s="99"/>
      <c r="F248" s="31"/>
      <c r="G248" s="31"/>
    </row>
    <row r="249" spans="1:7" ht="15">
      <c r="A249" s="99"/>
      <c r="F249" s="31"/>
      <c r="G249" s="31"/>
    </row>
    <row r="250" spans="1:7" ht="15">
      <c r="A250" s="99"/>
      <c r="F250" s="31"/>
      <c r="G250" s="31"/>
    </row>
    <row r="251" spans="1:7" ht="15">
      <c r="A251" s="99"/>
      <c r="F251" s="31"/>
      <c r="G251" s="31"/>
    </row>
    <row r="252" spans="1:7" ht="15">
      <c r="A252" s="99"/>
      <c r="G252" s="31"/>
    </row>
    <row r="253" spans="1:7" ht="15">
      <c r="A253" s="99"/>
      <c r="G253" s="31"/>
    </row>
    <row r="254" spans="1:7" ht="15">
      <c r="A254" s="99"/>
      <c r="G254" s="31"/>
    </row>
    <row r="255" spans="1:7" ht="15">
      <c r="A255" s="99"/>
      <c r="G255" s="31"/>
    </row>
    <row r="256" spans="1:7" ht="15">
      <c r="A256" s="99"/>
      <c r="G256" s="31"/>
    </row>
    <row r="257" spans="1:7" ht="15">
      <c r="A257" s="99"/>
      <c r="G257" s="31"/>
    </row>
    <row r="258" spans="1:7" ht="15">
      <c r="A258" s="99"/>
      <c r="G258" s="31"/>
    </row>
    <row r="259" spans="1:7" ht="15">
      <c r="A259" s="99"/>
      <c r="G259" s="31"/>
    </row>
    <row r="260" spans="1:7" ht="15">
      <c r="A260" s="99"/>
      <c r="G260" s="31"/>
    </row>
    <row r="261" spans="1:7" ht="15">
      <c r="A261" s="99"/>
      <c r="G261" s="31"/>
    </row>
    <row r="262" spans="1:7" ht="15">
      <c r="A262" s="99"/>
      <c r="G262" s="31"/>
    </row>
    <row r="263" spans="1:7" ht="15">
      <c r="A263" s="99"/>
      <c r="G263" s="31"/>
    </row>
    <row r="264" spans="1:7" ht="15">
      <c r="A264" s="99"/>
      <c r="G264" s="31"/>
    </row>
    <row r="265" spans="1:7" ht="15">
      <c r="A265" s="99"/>
      <c r="G265" s="31"/>
    </row>
    <row r="266" spans="1:7" ht="15">
      <c r="A266" s="99"/>
      <c r="G266" s="31"/>
    </row>
    <row r="267" spans="1:7" ht="15">
      <c r="A267" s="99"/>
      <c r="G267" s="31"/>
    </row>
    <row r="268" spans="1:7" ht="15">
      <c r="A268" s="99"/>
      <c r="G268" s="31"/>
    </row>
    <row r="269" spans="1:7" ht="15">
      <c r="A269" s="99"/>
      <c r="G269" s="31"/>
    </row>
    <row r="270" spans="1:7" ht="15">
      <c r="A270" s="99"/>
      <c r="G270" s="31"/>
    </row>
    <row r="271" ht="15">
      <c r="G271" s="31"/>
    </row>
    <row r="272" ht="15">
      <c r="G272" s="31"/>
    </row>
    <row r="273" ht="15">
      <c r="G273" s="31"/>
    </row>
    <row r="274" ht="15">
      <c r="G274" s="31"/>
    </row>
    <row r="275" ht="15">
      <c r="G275" s="31"/>
    </row>
    <row r="276" ht="15">
      <c r="G276" s="31"/>
    </row>
    <row r="277" ht="15">
      <c r="G277" s="31"/>
    </row>
    <row r="278" ht="15">
      <c r="G278" s="31"/>
    </row>
    <row r="279" ht="15">
      <c r="G279" s="31"/>
    </row>
    <row r="280" ht="15">
      <c r="G280" s="31"/>
    </row>
    <row r="281" ht="15">
      <c r="G281" s="31"/>
    </row>
    <row r="282" ht="15">
      <c r="G282" s="31"/>
    </row>
    <row r="283" ht="15">
      <c r="G283" s="31"/>
    </row>
    <row r="284" ht="15">
      <c r="G284" s="31"/>
    </row>
    <row r="285" ht="15">
      <c r="G285" s="31"/>
    </row>
    <row r="286" ht="15">
      <c r="G286" s="31"/>
    </row>
    <row r="287" ht="15">
      <c r="G287" s="31"/>
    </row>
    <row r="288" ht="15">
      <c r="G288" s="31"/>
    </row>
    <row r="289" ht="15">
      <c r="G289" s="31"/>
    </row>
    <row r="290" ht="15">
      <c r="G290" s="31"/>
    </row>
    <row r="291" ht="15">
      <c r="G291" s="31"/>
    </row>
    <row r="292" ht="15">
      <c r="G292" s="31"/>
    </row>
    <row r="293" ht="15">
      <c r="G293" s="31"/>
    </row>
    <row r="294" ht="15">
      <c r="G294" s="31"/>
    </row>
    <row r="295" ht="15">
      <c r="G295" s="31"/>
    </row>
    <row r="296" ht="15">
      <c r="G296" s="31"/>
    </row>
    <row r="297" ht="15">
      <c r="G297" s="31"/>
    </row>
    <row r="298" ht="15">
      <c r="G298" s="31"/>
    </row>
    <row r="299" ht="15">
      <c r="G299" s="31"/>
    </row>
    <row r="300" ht="15">
      <c r="G300" s="31"/>
    </row>
    <row r="301" ht="15">
      <c r="G301" s="31"/>
    </row>
    <row r="302" ht="15">
      <c r="G302" s="31"/>
    </row>
    <row r="303" ht="15">
      <c r="G303" s="31"/>
    </row>
    <row r="304" ht="15">
      <c r="G304" s="31"/>
    </row>
    <row r="305" ht="15">
      <c r="G305" s="31"/>
    </row>
    <row r="306" ht="15">
      <c r="G306" s="31"/>
    </row>
    <row r="307" ht="15">
      <c r="G307" s="31"/>
    </row>
    <row r="308" ht="15">
      <c r="G308" s="31"/>
    </row>
    <row r="309" ht="15">
      <c r="G309" s="31"/>
    </row>
    <row r="310" ht="15">
      <c r="G310" s="31"/>
    </row>
    <row r="311" ht="15">
      <c r="G311" s="31"/>
    </row>
    <row r="312" ht="15">
      <c r="G312" s="31"/>
    </row>
    <row r="313" ht="15">
      <c r="G313" s="31"/>
    </row>
  </sheetData>
  <printOptions/>
  <pageMargins left="0.7480314960629921" right="0.7480314960629921" top="0.2755905511811024" bottom="0.984251968503937" header="0.1968503937007874" footer="0.5118110236220472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EZ103"/>
  <sheetViews>
    <sheetView workbookViewId="0" topLeftCell="A1">
      <pane xSplit="2" ySplit="6" topLeftCell="C7" activePane="bottomRight" state="frozen"/>
      <selection pane="topLeft" activeCell="A28" sqref="A28"/>
      <selection pane="topRight" activeCell="C1" sqref="C1"/>
      <selection pane="bottomLeft" activeCell="A37" sqref="A37"/>
      <selection pane="bottomRight" activeCell="CB29" sqref="CB29"/>
    </sheetView>
  </sheetViews>
  <sheetFormatPr defaultColWidth="9.140625" defaultRowHeight="12"/>
  <cols>
    <col min="1" max="1" width="8.28125" style="2" customWidth="1"/>
    <col min="2" max="22" width="6.8515625" style="1" customWidth="1"/>
    <col min="23" max="77" width="6.8515625" style="1" hidden="1" customWidth="1"/>
    <col min="78" max="78" width="6.28125" style="1" customWidth="1"/>
    <col min="79" max="79" width="3.8515625" style="2" customWidth="1"/>
    <col min="80" max="80" width="20.8515625" style="1" customWidth="1"/>
    <col min="81" max="81" width="6.7109375" style="1" customWidth="1"/>
    <col min="82" max="82" width="9.28125" style="1" customWidth="1"/>
    <col min="83" max="83" width="9.8515625" style="1" bestFit="1" customWidth="1"/>
    <col min="84" max="85" width="9.28125" style="1" customWidth="1"/>
    <col min="86" max="86" width="10.00390625" style="1" bestFit="1" customWidth="1"/>
    <col min="87" max="16384" width="9.28125" style="1" customWidth="1"/>
  </cols>
  <sheetData>
    <row r="1" spans="1:156" ht="12.75">
      <c r="A1" s="1" t="s">
        <v>70</v>
      </c>
      <c r="C1" s="3"/>
      <c r="D1" s="1" t="s">
        <v>5</v>
      </c>
      <c r="F1" s="1" t="str">
        <f>IF(CB103&lt;&gt;" ",CB103&amp;", "&amp;CC103&amp;" p.",CC103&amp;" p. [mai multi jucatori]")</f>
        <v>CABA Catalin , 1427 p.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  <c r="DW1" s="1">
        <v>127</v>
      </c>
      <c r="DX1" s="1">
        <v>128</v>
      </c>
      <c r="DY1" s="1">
        <v>129</v>
      </c>
      <c r="DZ1" s="1">
        <v>130</v>
      </c>
      <c r="EA1" s="1">
        <v>131</v>
      </c>
      <c r="EB1" s="1">
        <v>132</v>
      </c>
      <c r="EC1" s="1">
        <v>133</v>
      </c>
      <c r="ED1" s="1">
        <v>134</v>
      </c>
      <c r="EE1" s="1">
        <v>135</v>
      </c>
      <c r="EF1" s="1">
        <v>136</v>
      </c>
      <c r="EG1" s="1">
        <v>137</v>
      </c>
      <c r="EH1" s="1">
        <v>138</v>
      </c>
      <c r="EI1" s="1">
        <v>139</v>
      </c>
      <c r="EJ1" s="1">
        <v>140</v>
      </c>
      <c r="EK1" s="1">
        <v>141</v>
      </c>
      <c r="EL1" s="1">
        <v>142</v>
      </c>
      <c r="EM1" s="1">
        <v>143</v>
      </c>
      <c r="EN1" s="1">
        <v>144</v>
      </c>
      <c r="EO1" s="1">
        <v>145</v>
      </c>
      <c r="EP1" s="1">
        <v>146</v>
      </c>
      <c r="EQ1" s="1">
        <v>147</v>
      </c>
      <c r="ER1" s="1">
        <v>148</v>
      </c>
      <c r="ES1" s="1">
        <v>149</v>
      </c>
      <c r="ET1" s="1">
        <v>150</v>
      </c>
      <c r="EU1" s="1">
        <v>151</v>
      </c>
      <c r="EV1" s="1">
        <v>152</v>
      </c>
      <c r="EW1" s="1">
        <v>153</v>
      </c>
      <c r="EX1" s="1">
        <v>154</v>
      </c>
      <c r="EY1" s="1">
        <v>155</v>
      </c>
      <c r="EZ1" s="1">
        <v>156</v>
      </c>
    </row>
    <row r="2" spans="3:78" ht="9" customHeight="1">
      <c r="C2" s="31" t="s">
        <v>27</v>
      </c>
      <c r="D2" s="31" t="s">
        <v>27</v>
      </c>
      <c r="E2" s="31" t="s">
        <v>27</v>
      </c>
      <c r="F2" s="31" t="s">
        <v>27</v>
      </c>
      <c r="G2" s="31" t="s">
        <v>27</v>
      </c>
      <c r="H2" s="31" t="s">
        <v>27</v>
      </c>
      <c r="I2" s="31" t="s">
        <v>27</v>
      </c>
      <c r="J2" s="31" t="s">
        <v>27</v>
      </c>
      <c r="K2" s="31" t="s">
        <v>27</v>
      </c>
      <c r="L2" s="31" t="s">
        <v>27</v>
      </c>
      <c r="M2" s="31" t="s">
        <v>27</v>
      </c>
      <c r="N2" s="31" t="s">
        <v>27</v>
      </c>
      <c r="O2" s="31" t="s">
        <v>27</v>
      </c>
      <c r="P2" s="31" t="s">
        <v>27</v>
      </c>
      <c r="Q2" s="31" t="s">
        <v>27</v>
      </c>
      <c r="R2" s="31" t="s">
        <v>27</v>
      </c>
      <c r="S2" s="31" t="s">
        <v>40</v>
      </c>
      <c r="T2" s="31" t="s">
        <v>39</v>
      </c>
      <c r="U2" s="31" t="s">
        <v>39</v>
      </c>
      <c r="V2" s="31" t="s">
        <v>39</v>
      </c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63" ht="12.75">
      <c r="A3" s="3"/>
      <c r="M3" s="23"/>
      <c r="AC3" s="4"/>
      <c r="AE3" s="23"/>
      <c r="AP3"/>
      <c r="AQ3" s="4"/>
      <c r="AU3" s="23"/>
      <c r="BK3" s="23"/>
    </row>
    <row r="4" ht="6" customHeight="1"/>
    <row r="5" spans="1:86" ht="81" customHeight="1">
      <c r="A5" s="6" t="s">
        <v>12</v>
      </c>
      <c r="B5" s="7" t="s">
        <v>2</v>
      </c>
      <c r="C5" s="8" t="s">
        <v>74</v>
      </c>
      <c r="D5" s="8" t="s">
        <v>37</v>
      </c>
      <c r="E5" s="8" t="s">
        <v>59</v>
      </c>
      <c r="F5" s="8" t="s">
        <v>61</v>
      </c>
      <c r="G5" s="8" t="s">
        <v>66</v>
      </c>
      <c r="H5" s="8" t="s">
        <v>60</v>
      </c>
      <c r="I5" s="8" t="s">
        <v>64</v>
      </c>
      <c r="J5" s="8" t="s">
        <v>63</v>
      </c>
      <c r="K5" s="8" t="s">
        <v>65</v>
      </c>
      <c r="L5" s="8" t="s">
        <v>62</v>
      </c>
      <c r="M5" s="8" t="s">
        <v>58</v>
      </c>
      <c r="N5" s="8" t="s">
        <v>72</v>
      </c>
      <c r="O5" s="8" t="s">
        <v>68</v>
      </c>
      <c r="P5" s="8" t="s">
        <v>75</v>
      </c>
      <c r="Q5" s="8" t="s">
        <v>69</v>
      </c>
      <c r="R5" s="8" t="s">
        <v>67</v>
      </c>
      <c r="S5" s="8" t="s">
        <v>73</v>
      </c>
      <c r="T5" s="8" t="s">
        <v>80</v>
      </c>
      <c r="U5" s="8" t="s">
        <v>81</v>
      </c>
      <c r="V5" s="8" t="s">
        <v>38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37"/>
      <c r="CC5" s="1">
        <v>20</v>
      </c>
      <c r="CD5" s="1">
        <f>75-COUNTBLANK(C5:BY5)</f>
        <v>20</v>
      </c>
      <c r="CE5" s="1">
        <f>COUNTIF(C2:BY2,"S")</f>
        <v>16</v>
      </c>
      <c r="CF5" s="1">
        <f>COUNTIF(C2:BY2,"O")</f>
        <v>0</v>
      </c>
      <c r="CG5" s="1">
        <f>CD5-CE5-CF5-CH5</f>
        <v>4</v>
      </c>
      <c r="CH5" s="1">
        <f>COUNTIF(C2:BY2,"B")</f>
        <v>0</v>
      </c>
    </row>
    <row r="6" spans="1:80" ht="12.75">
      <c r="A6" s="9" t="s">
        <v>13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/>
      <c r="X6" s="11"/>
      <c r="Y6" s="11"/>
      <c r="Z6" s="11"/>
      <c r="AA6" s="11"/>
      <c r="AB6" s="11"/>
      <c r="AC6" s="11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40" t="s">
        <v>36</v>
      </c>
      <c r="CA6" s="5"/>
      <c r="CB6" s="5"/>
    </row>
    <row r="7" spans="1:101" ht="12.75">
      <c r="A7" s="11">
        <v>1</v>
      </c>
      <c r="B7" s="58">
        <v>102</v>
      </c>
      <c r="C7" s="59">
        <v>102</v>
      </c>
      <c r="D7" s="60">
        <v>102</v>
      </c>
      <c r="E7" s="60">
        <v>102</v>
      </c>
      <c r="F7" s="60">
        <v>102</v>
      </c>
      <c r="G7" s="61">
        <v>102</v>
      </c>
      <c r="H7" s="59">
        <v>102</v>
      </c>
      <c r="I7" s="60">
        <v>102</v>
      </c>
      <c r="J7" s="60">
        <v>102</v>
      </c>
      <c r="K7" s="60">
        <v>102</v>
      </c>
      <c r="L7" s="61">
        <v>102</v>
      </c>
      <c r="M7" s="59">
        <v>102</v>
      </c>
      <c r="N7" s="60">
        <v>102</v>
      </c>
      <c r="O7" s="60">
        <v>102</v>
      </c>
      <c r="P7" s="60">
        <v>102</v>
      </c>
      <c r="Q7" s="61">
        <v>102</v>
      </c>
      <c r="R7" s="59">
        <v>102</v>
      </c>
      <c r="S7" s="60">
        <v>102</v>
      </c>
      <c r="T7" s="60">
        <v>102</v>
      </c>
      <c r="U7" s="60">
        <v>102</v>
      </c>
      <c r="V7" s="61">
        <v>102</v>
      </c>
      <c r="W7" s="59"/>
      <c r="X7" s="60"/>
      <c r="Y7" s="60"/>
      <c r="Z7" s="60"/>
      <c r="AA7" s="61"/>
      <c r="AB7" s="59"/>
      <c r="AC7" s="60"/>
      <c r="AD7" s="60"/>
      <c r="AE7" s="60"/>
      <c r="AF7" s="61"/>
      <c r="AG7" s="59"/>
      <c r="AH7" s="60"/>
      <c r="AI7" s="60"/>
      <c r="AJ7" s="60"/>
      <c r="AK7" s="61"/>
      <c r="AL7" s="59"/>
      <c r="AM7" s="60"/>
      <c r="AN7" s="60"/>
      <c r="AO7" s="60"/>
      <c r="AP7" s="61"/>
      <c r="AQ7" s="59"/>
      <c r="AR7" s="60"/>
      <c r="AS7" s="60"/>
      <c r="AT7" s="60"/>
      <c r="AU7" s="61"/>
      <c r="AV7" s="59"/>
      <c r="AW7" s="60"/>
      <c r="AX7" s="60"/>
      <c r="AY7" s="60"/>
      <c r="AZ7" s="61"/>
      <c r="BA7" s="59"/>
      <c r="BB7" s="60"/>
      <c r="BC7" s="60"/>
      <c r="BD7" s="60"/>
      <c r="BE7" s="61"/>
      <c r="BF7" s="59"/>
      <c r="BG7" s="60"/>
      <c r="BH7" s="60"/>
      <c r="BI7" s="60"/>
      <c r="BJ7" s="61"/>
      <c r="BK7" s="59"/>
      <c r="BL7" s="60"/>
      <c r="BM7" s="60"/>
      <c r="BN7" s="60"/>
      <c r="BO7" s="61"/>
      <c r="BP7" s="59"/>
      <c r="BQ7" s="60"/>
      <c r="BR7" s="60"/>
      <c r="BS7" s="60"/>
      <c r="BT7" s="61"/>
      <c r="BU7" s="59"/>
      <c r="BV7" s="60"/>
      <c r="BW7" s="60"/>
      <c r="BX7" s="60"/>
      <c r="BY7" s="61"/>
      <c r="BZ7" s="37" t="s">
        <v>83</v>
      </c>
      <c r="CD7" s="1">
        <f aca="true" t="shared" si="0" ref="CD7:CD21">IF(ISTEXT(C7)=TRUE,VALUE(RIGHT(C7,LEN(C7)-1)),C7)</f>
        <v>102</v>
      </c>
      <c r="CE7" s="1">
        <f aca="true" t="shared" si="1" ref="CE7:CE21">IF(ISTEXT(D7)=TRUE,VALUE(RIGHT(D7,LEN(D7)-1)),D7)</f>
        <v>102</v>
      </c>
      <c r="CF7" s="1">
        <f aca="true" t="shared" si="2" ref="CF7:CF21">IF(ISTEXT(E7)=TRUE,VALUE(RIGHT(E7,LEN(E7)-1)),E7)</f>
        <v>102</v>
      </c>
      <c r="CG7" s="1">
        <f aca="true" t="shared" si="3" ref="CG7:CG21">IF(ISTEXT(F7)=TRUE,VALUE(RIGHT(F7,LEN(F7)-1)),F7)</f>
        <v>102</v>
      </c>
      <c r="CH7" s="1">
        <f aca="true" t="shared" si="4" ref="CH7:CH21">IF(ISTEXT(G7)=TRUE,VALUE(RIGHT(G7,LEN(G7)-1)),G7)</f>
        <v>102</v>
      </c>
      <c r="CI7" s="1">
        <f aca="true" t="shared" si="5" ref="CI7:CI21">IF(ISTEXT(H7)=TRUE,VALUE(RIGHT(H7,LEN(H7)-1)),H7)</f>
        <v>102</v>
      </c>
      <c r="CJ7" s="1">
        <f aca="true" t="shared" si="6" ref="CJ7:CJ21">IF(ISTEXT(I7)=TRUE,VALUE(RIGHT(I7,LEN(I7)-1)),I7)</f>
        <v>102</v>
      </c>
      <c r="CK7" s="1">
        <f aca="true" t="shared" si="7" ref="CK7:CK21">IF(ISTEXT(J7)=TRUE,VALUE(RIGHT(J7,LEN(J7)-1)),J7)</f>
        <v>102</v>
      </c>
      <c r="CL7" s="1">
        <f aca="true" t="shared" si="8" ref="CL7:CL21">IF(ISTEXT(K7)=TRUE,VALUE(RIGHT(K7,LEN(K7)-1)),K7)</f>
        <v>102</v>
      </c>
      <c r="CM7" s="1">
        <f aca="true" t="shared" si="9" ref="CM7:CM21">IF(ISTEXT(L7)=TRUE,VALUE(RIGHT(L7,LEN(L7)-1)),L7)</f>
        <v>102</v>
      </c>
      <c r="CN7" s="1">
        <f aca="true" t="shared" si="10" ref="CN7:CN21">IF(ISTEXT(M7)=TRUE,VALUE(RIGHT(M7,LEN(M7)-1)),M7)</f>
        <v>102</v>
      </c>
      <c r="CO7" s="1">
        <f aca="true" t="shared" si="11" ref="CO7:CO21">IF(ISTEXT(N7)=TRUE,VALUE(RIGHT(N7,LEN(N7)-1)),N7)</f>
        <v>102</v>
      </c>
      <c r="CP7" s="1">
        <f aca="true" t="shared" si="12" ref="CP7:CP21">IF(ISTEXT(O7)=TRUE,VALUE(RIGHT(O7,LEN(O7)-1)),O7)</f>
        <v>102</v>
      </c>
      <c r="CQ7" s="1">
        <f aca="true" t="shared" si="13" ref="CQ7:CQ21">IF(ISTEXT(P7)=TRUE,VALUE(RIGHT(P7,LEN(P7)-1)),P7)</f>
        <v>102</v>
      </c>
      <c r="CR7" s="1">
        <f aca="true" t="shared" si="14" ref="CR7:CR21">IF(ISTEXT(Q7)=TRUE,VALUE(RIGHT(Q7,LEN(Q7)-1)),Q7)</f>
        <v>102</v>
      </c>
      <c r="CS7" s="1">
        <f aca="true" t="shared" si="15" ref="CS7:CS21">IF(ISTEXT(R7)=TRUE,VALUE(RIGHT(R7,LEN(R7)-1)),R7)</f>
        <v>102</v>
      </c>
      <c r="CT7" s="1">
        <f aca="true" t="shared" si="16" ref="CT7:CT21">IF(ISTEXT(S7)=TRUE,VALUE(RIGHT(S7,LEN(S7)-1)),S7)</f>
        <v>102</v>
      </c>
      <c r="CU7" s="1">
        <f aca="true" t="shared" si="17" ref="CU7:CU21">IF(ISTEXT(T7)=TRUE,VALUE(RIGHT(T7,LEN(T7)-1)),T7)</f>
        <v>102</v>
      </c>
      <c r="CV7" s="1">
        <f aca="true" t="shared" si="18" ref="CV7:CV21">IF(ISTEXT(U7)=TRUE,VALUE(RIGHT(U7,LEN(U7)-1)),U7)</f>
        <v>102</v>
      </c>
      <c r="CW7" s="1">
        <f aca="true" t="shared" si="19" ref="CW7:CW21">IF(ISTEXT(V7)=TRUE,VALUE(RIGHT(V7,LEN(V7)-1)),V7)</f>
        <v>102</v>
      </c>
    </row>
    <row r="8" spans="1:101" ht="12.75">
      <c r="A8" s="12">
        <v>2</v>
      </c>
      <c r="B8" s="62">
        <v>66</v>
      </c>
      <c r="C8" s="63" t="s">
        <v>84</v>
      </c>
      <c r="D8" s="64">
        <v>66</v>
      </c>
      <c r="E8" s="64">
        <v>66</v>
      </c>
      <c r="F8" s="64">
        <v>66</v>
      </c>
      <c r="G8" s="65">
        <v>60</v>
      </c>
      <c r="H8" s="63">
        <v>66</v>
      </c>
      <c r="I8" s="64">
        <v>66</v>
      </c>
      <c r="J8" s="64">
        <v>66</v>
      </c>
      <c r="K8" s="64">
        <v>66</v>
      </c>
      <c r="L8" s="65">
        <v>66</v>
      </c>
      <c r="M8" s="63">
        <v>66</v>
      </c>
      <c r="N8" s="64">
        <v>66</v>
      </c>
      <c r="O8" s="64">
        <v>66</v>
      </c>
      <c r="P8" s="64">
        <v>66</v>
      </c>
      <c r="Q8" s="65">
        <v>49</v>
      </c>
      <c r="R8" s="63">
        <v>66</v>
      </c>
      <c r="S8" s="64">
        <v>66</v>
      </c>
      <c r="T8" s="64">
        <v>66</v>
      </c>
      <c r="U8" s="64" t="s">
        <v>84</v>
      </c>
      <c r="V8" s="65">
        <v>66</v>
      </c>
      <c r="W8" s="63"/>
      <c r="X8" s="64"/>
      <c r="Y8" s="64"/>
      <c r="Z8" s="64"/>
      <c r="AA8" s="65"/>
      <c r="AB8" s="63"/>
      <c r="AC8" s="64"/>
      <c r="AD8" s="64"/>
      <c r="AE8" s="64"/>
      <c r="AF8" s="65"/>
      <c r="AG8" s="63"/>
      <c r="AH8" s="64"/>
      <c r="AI8" s="64"/>
      <c r="AJ8" s="64"/>
      <c r="AK8" s="65"/>
      <c r="AL8" s="63"/>
      <c r="AM8" s="64"/>
      <c r="AN8" s="64"/>
      <c r="AO8" s="64"/>
      <c r="AP8" s="65"/>
      <c r="AQ8" s="63"/>
      <c r="AR8" s="64"/>
      <c r="AS8" s="64"/>
      <c r="AT8" s="64"/>
      <c r="AU8" s="65"/>
      <c r="AV8" s="63"/>
      <c r="AW8" s="64"/>
      <c r="AX8" s="64"/>
      <c r="AY8" s="64"/>
      <c r="AZ8" s="65"/>
      <c r="BA8" s="63"/>
      <c r="BB8" s="64"/>
      <c r="BC8" s="64"/>
      <c r="BD8" s="64"/>
      <c r="BE8" s="65"/>
      <c r="BF8" s="63"/>
      <c r="BG8" s="64"/>
      <c r="BH8" s="64"/>
      <c r="BI8" s="64"/>
      <c r="BJ8" s="65"/>
      <c r="BK8" s="63"/>
      <c r="BL8" s="64"/>
      <c r="BM8" s="64"/>
      <c r="BN8" s="64"/>
      <c r="BO8" s="65"/>
      <c r="BP8" s="63"/>
      <c r="BQ8" s="64"/>
      <c r="BR8" s="64"/>
      <c r="BS8" s="64"/>
      <c r="BT8" s="65"/>
      <c r="BU8" s="63"/>
      <c r="BV8" s="64"/>
      <c r="BW8" s="64"/>
      <c r="BX8" s="64"/>
      <c r="BY8" s="65"/>
      <c r="BZ8" s="37"/>
      <c r="CD8" s="1">
        <f t="shared" si="0"/>
        <v>66</v>
      </c>
      <c r="CE8" s="1">
        <f t="shared" si="1"/>
        <v>66</v>
      </c>
      <c r="CF8" s="1">
        <f t="shared" si="2"/>
        <v>66</v>
      </c>
      <c r="CG8" s="1">
        <f t="shared" si="3"/>
        <v>66</v>
      </c>
      <c r="CH8" s="1">
        <f t="shared" si="4"/>
        <v>60</v>
      </c>
      <c r="CI8" s="1">
        <f t="shared" si="5"/>
        <v>66</v>
      </c>
      <c r="CJ8" s="1">
        <f t="shared" si="6"/>
        <v>66</v>
      </c>
      <c r="CK8" s="1">
        <f t="shared" si="7"/>
        <v>66</v>
      </c>
      <c r="CL8" s="1">
        <f t="shared" si="8"/>
        <v>66</v>
      </c>
      <c r="CM8" s="1">
        <f t="shared" si="9"/>
        <v>66</v>
      </c>
      <c r="CN8" s="1">
        <f t="shared" si="10"/>
        <v>66</v>
      </c>
      <c r="CO8" s="1">
        <f t="shared" si="11"/>
        <v>66</v>
      </c>
      <c r="CP8" s="1">
        <f t="shared" si="12"/>
        <v>66</v>
      </c>
      <c r="CQ8" s="1">
        <f t="shared" si="13"/>
        <v>66</v>
      </c>
      <c r="CR8" s="1">
        <f t="shared" si="14"/>
        <v>49</v>
      </c>
      <c r="CS8" s="1">
        <f t="shared" si="15"/>
        <v>66</v>
      </c>
      <c r="CT8" s="1">
        <f t="shared" si="16"/>
        <v>66</v>
      </c>
      <c r="CU8" s="1">
        <f t="shared" si="17"/>
        <v>66</v>
      </c>
      <c r="CV8" s="1">
        <f t="shared" si="18"/>
        <v>66</v>
      </c>
      <c r="CW8" s="1">
        <f t="shared" si="19"/>
        <v>66</v>
      </c>
    </row>
    <row r="9" spans="1:101" ht="12.75">
      <c r="A9" s="12">
        <v>3</v>
      </c>
      <c r="B9" s="62">
        <v>176</v>
      </c>
      <c r="C9" s="63">
        <v>167</v>
      </c>
      <c r="D9" s="64">
        <v>176</v>
      </c>
      <c r="E9" s="64">
        <v>167</v>
      </c>
      <c r="F9" s="64">
        <v>167</v>
      </c>
      <c r="G9" s="65">
        <v>167</v>
      </c>
      <c r="H9" s="63">
        <v>167</v>
      </c>
      <c r="I9" s="64">
        <v>167</v>
      </c>
      <c r="J9" s="64">
        <v>167</v>
      </c>
      <c r="K9" s="64" t="s">
        <v>85</v>
      </c>
      <c r="L9" s="65">
        <v>167</v>
      </c>
      <c r="M9" s="63">
        <v>158</v>
      </c>
      <c r="N9" s="64">
        <v>167</v>
      </c>
      <c r="O9" s="64">
        <v>167</v>
      </c>
      <c r="P9" s="64">
        <v>81</v>
      </c>
      <c r="Q9" s="65">
        <v>69</v>
      </c>
      <c r="R9" s="63">
        <v>167</v>
      </c>
      <c r="S9" s="64">
        <v>65</v>
      </c>
      <c r="T9" s="64" t="s">
        <v>85</v>
      </c>
      <c r="U9" s="64">
        <v>62</v>
      </c>
      <c r="V9" s="65">
        <v>81</v>
      </c>
      <c r="W9" s="63"/>
      <c r="X9" s="64"/>
      <c r="Y9" s="64"/>
      <c r="Z9" s="64"/>
      <c r="AA9" s="65"/>
      <c r="AB9" s="63"/>
      <c r="AC9" s="64"/>
      <c r="AD9" s="64"/>
      <c r="AE9" s="64"/>
      <c r="AF9" s="65"/>
      <c r="AG9" s="63"/>
      <c r="AH9" s="64"/>
      <c r="AI9" s="64"/>
      <c r="AJ9" s="64"/>
      <c r="AK9" s="65"/>
      <c r="AL9" s="63"/>
      <c r="AM9" s="64"/>
      <c r="AN9" s="64"/>
      <c r="AO9" s="64"/>
      <c r="AP9" s="65"/>
      <c r="AQ9" s="63"/>
      <c r="AR9" s="64"/>
      <c r="AS9" s="64"/>
      <c r="AT9" s="64"/>
      <c r="AU9" s="65"/>
      <c r="AV9" s="63"/>
      <c r="AW9" s="64"/>
      <c r="AX9" s="64"/>
      <c r="AY9" s="64"/>
      <c r="AZ9" s="65"/>
      <c r="BA9" s="63"/>
      <c r="BB9" s="64"/>
      <c r="BC9" s="64"/>
      <c r="BD9" s="64"/>
      <c r="BE9" s="65"/>
      <c r="BF9" s="63"/>
      <c r="BG9" s="64"/>
      <c r="BH9" s="64"/>
      <c r="BI9" s="64"/>
      <c r="BJ9" s="65"/>
      <c r="BK9" s="63"/>
      <c r="BL9" s="64"/>
      <c r="BM9" s="64"/>
      <c r="BN9" s="64"/>
      <c r="BO9" s="65"/>
      <c r="BP9" s="63"/>
      <c r="BQ9" s="64"/>
      <c r="BR9" s="64"/>
      <c r="BS9" s="64"/>
      <c r="BT9" s="65"/>
      <c r="BU9" s="63"/>
      <c r="BV9" s="64"/>
      <c r="BW9" s="64"/>
      <c r="BX9" s="64"/>
      <c r="BY9" s="65"/>
      <c r="BZ9" s="37"/>
      <c r="CD9" s="1">
        <f t="shared" si="0"/>
        <v>167</v>
      </c>
      <c r="CE9" s="1">
        <f t="shared" si="1"/>
        <v>176</v>
      </c>
      <c r="CF9" s="1">
        <f t="shared" si="2"/>
        <v>167</v>
      </c>
      <c r="CG9" s="1">
        <f t="shared" si="3"/>
        <v>167</v>
      </c>
      <c r="CH9" s="1">
        <f t="shared" si="4"/>
        <v>167</v>
      </c>
      <c r="CI9" s="1">
        <f t="shared" si="5"/>
        <v>167</v>
      </c>
      <c r="CJ9" s="1">
        <f t="shared" si="6"/>
        <v>167</v>
      </c>
      <c r="CK9" s="1">
        <f t="shared" si="7"/>
        <v>167</v>
      </c>
      <c r="CL9" s="1">
        <f t="shared" si="8"/>
        <v>176</v>
      </c>
      <c r="CM9" s="1">
        <f t="shared" si="9"/>
        <v>167</v>
      </c>
      <c r="CN9" s="1">
        <f t="shared" si="10"/>
        <v>158</v>
      </c>
      <c r="CO9" s="1">
        <f t="shared" si="11"/>
        <v>167</v>
      </c>
      <c r="CP9" s="1">
        <f t="shared" si="12"/>
        <v>167</v>
      </c>
      <c r="CQ9" s="1">
        <f t="shared" si="13"/>
        <v>81</v>
      </c>
      <c r="CR9" s="1">
        <f t="shared" si="14"/>
        <v>69</v>
      </c>
      <c r="CS9" s="1">
        <f t="shared" si="15"/>
        <v>167</v>
      </c>
      <c r="CT9" s="1">
        <f t="shared" si="16"/>
        <v>65</v>
      </c>
      <c r="CU9" s="1">
        <f t="shared" si="17"/>
        <v>176</v>
      </c>
      <c r="CV9" s="1">
        <f t="shared" si="18"/>
        <v>62</v>
      </c>
      <c r="CW9" s="1">
        <f t="shared" si="19"/>
        <v>81</v>
      </c>
    </row>
    <row r="10" spans="1:101" ht="12.75">
      <c r="A10" s="12">
        <v>4</v>
      </c>
      <c r="B10" s="62">
        <v>94</v>
      </c>
      <c r="C10" s="63">
        <v>89</v>
      </c>
      <c r="D10" s="101">
        <v>94</v>
      </c>
      <c r="E10" s="64">
        <v>92</v>
      </c>
      <c r="F10" s="64">
        <v>89</v>
      </c>
      <c r="G10" s="65">
        <v>82</v>
      </c>
      <c r="H10" s="63">
        <v>82</v>
      </c>
      <c r="I10" s="64">
        <v>92</v>
      </c>
      <c r="J10" s="64">
        <v>82</v>
      </c>
      <c r="K10" s="64">
        <v>89</v>
      </c>
      <c r="L10" s="65">
        <v>92</v>
      </c>
      <c r="M10" s="63">
        <v>89</v>
      </c>
      <c r="N10" s="64">
        <v>89</v>
      </c>
      <c r="O10" s="64">
        <v>92</v>
      </c>
      <c r="P10" s="64">
        <v>89</v>
      </c>
      <c r="Q10" s="65">
        <v>80</v>
      </c>
      <c r="R10" s="63">
        <v>89</v>
      </c>
      <c r="S10" s="64">
        <v>72</v>
      </c>
      <c r="T10" s="64">
        <v>89</v>
      </c>
      <c r="U10" s="64">
        <v>81</v>
      </c>
      <c r="V10" s="65">
        <v>89</v>
      </c>
      <c r="W10" s="63"/>
      <c r="X10" s="64"/>
      <c r="Y10" s="64"/>
      <c r="Z10" s="64"/>
      <c r="AA10" s="65"/>
      <c r="AB10" s="63"/>
      <c r="AC10" s="64"/>
      <c r="AD10" s="64"/>
      <c r="AE10" s="64"/>
      <c r="AF10" s="65"/>
      <c r="AG10" s="63"/>
      <c r="AH10" s="64"/>
      <c r="AI10" s="64"/>
      <c r="AJ10" s="64"/>
      <c r="AK10" s="65"/>
      <c r="AL10" s="63"/>
      <c r="AM10" s="64"/>
      <c r="AN10" s="64"/>
      <c r="AO10" s="64"/>
      <c r="AP10" s="65"/>
      <c r="AQ10" s="63"/>
      <c r="AR10" s="64"/>
      <c r="AS10" s="64"/>
      <c r="AT10" s="64"/>
      <c r="AU10" s="65"/>
      <c r="AV10" s="63"/>
      <c r="AW10" s="64"/>
      <c r="AX10" s="64"/>
      <c r="AY10" s="64"/>
      <c r="AZ10" s="65"/>
      <c r="BA10" s="63"/>
      <c r="BB10" s="64"/>
      <c r="BC10" s="64"/>
      <c r="BD10" s="64"/>
      <c r="BE10" s="65"/>
      <c r="BF10" s="63"/>
      <c r="BG10" s="64"/>
      <c r="BH10" s="64"/>
      <c r="BI10" s="64"/>
      <c r="BJ10" s="65"/>
      <c r="BK10" s="63"/>
      <c r="BL10" s="64"/>
      <c r="BM10" s="64"/>
      <c r="BN10" s="64"/>
      <c r="BO10" s="65"/>
      <c r="BP10" s="63"/>
      <c r="BQ10" s="64"/>
      <c r="BR10" s="64"/>
      <c r="BS10" s="64"/>
      <c r="BT10" s="65"/>
      <c r="BU10" s="63"/>
      <c r="BV10" s="64"/>
      <c r="BW10" s="64"/>
      <c r="BX10" s="64"/>
      <c r="BY10" s="65"/>
      <c r="BZ10" s="37"/>
      <c r="CD10" s="1">
        <f t="shared" si="0"/>
        <v>89</v>
      </c>
      <c r="CE10" s="1">
        <f t="shared" si="1"/>
        <v>94</v>
      </c>
      <c r="CF10" s="1">
        <f t="shared" si="2"/>
        <v>92</v>
      </c>
      <c r="CG10" s="1">
        <f t="shared" si="3"/>
        <v>89</v>
      </c>
      <c r="CH10" s="1">
        <f t="shared" si="4"/>
        <v>82</v>
      </c>
      <c r="CI10" s="1">
        <f t="shared" si="5"/>
        <v>82</v>
      </c>
      <c r="CJ10" s="1">
        <f t="shared" si="6"/>
        <v>92</v>
      </c>
      <c r="CK10" s="1">
        <f t="shared" si="7"/>
        <v>82</v>
      </c>
      <c r="CL10" s="1">
        <f t="shared" si="8"/>
        <v>89</v>
      </c>
      <c r="CM10" s="1">
        <f t="shared" si="9"/>
        <v>92</v>
      </c>
      <c r="CN10" s="1">
        <f t="shared" si="10"/>
        <v>89</v>
      </c>
      <c r="CO10" s="1">
        <f t="shared" si="11"/>
        <v>89</v>
      </c>
      <c r="CP10" s="1">
        <f t="shared" si="12"/>
        <v>92</v>
      </c>
      <c r="CQ10" s="1">
        <f t="shared" si="13"/>
        <v>89</v>
      </c>
      <c r="CR10" s="1">
        <f t="shared" si="14"/>
        <v>80</v>
      </c>
      <c r="CS10" s="1">
        <f t="shared" si="15"/>
        <v>89</v>
      </c>
      <c r="CT10" s="1">
        <f t="shared" si="16"/>
        <v>72</v>
      </c>
      <c r="CU10" s="1">
        <f t="shared" si="17"/>
        <v>89</v>
      </c>
      <c r="CV10" s="1">
        <f t="shared" si="18"/>
        <v>81</v>
      </c>
      <c r="CW10" s="1">
        <f t="shared" si="19"/>
        <v>89</v>
      </c>
    </row>
    <row r="11" spans="1:101" ht="12.75">
      <c r="A11" s="14">
        <v>5</v>
      </c>
      <c r="B11" s="66">
        <v>155</v>
      </c>
      <c r="C11" s="67">
        <v>98</v>
      </c>
      <c r="D11" s="68">
        <v>155</v>
      </c>
      <c r="E11" s="68">
        <v>98</v>
      </c>
      <c r="F11" s="68">
        <v>155</v>
      </c>
      <c r="G11" s="69">
        <v>155</v>
      </c>
      <c r="H11" s="67">
        <v>155</v>
      </c>
      <c r="I11" s="68">
        <v>0</v>
      </c>
      <c r="J11" s="68">
        <v>155</v>
      </c>
      <c r="K11" s="68" t="s">
        <v>86</v>
      </c>
      <c r="L11" s="69">
        <v>102</v>
      </c>
      <c r="M11" s="67" t="s">
        <v>87</v>
      </c>
      <c r="N11" s="68">
        <v>155</v>
      </c>
      <c r="O11" s="68">
        <v>155</v>
      </c>
      <c r="P11" s="68" t="s">
        <v>88</v>
      </c>
      <c r="Q11" s="69">
        <v>155</v>
      </c>
      <c r="R11" s="67">
        <v>74</v>
      </c>
      <c r="S11" s="68">
        <v>0</v>
      </c>
      <c r="T11" s="68">
        <v>60</v>
      </c>
      <c r="U11" s="68" t="s">
        <v>86</v>
      </c>
      <c r="V11" s="69">
        <v>0</v>
      </c>
      <c r="W11" s="67"/>
      <c r="X11" s="68"/>
      <c r="Y11" s="68"/>
      <c r="Z11" s="68"/>
      <c r="AA11" s="69"/>
      <c r="AB11" s="67"/>
      <c r="AC11" s="68"/>
      <c r="AD11" s="68"/>
      <c r="AE11" s="68"/>
      <c r="AF11" s="69"/>
      <c r="AG11" s="67"/>
      <c r="AH11" s="68"/>
      <c r="AI11" s="68"/>
      <c r="AJ11" s="68"/>
      <c r="AK11" s="69"/>
      <c r="AL11" s="67"/>
      <c r="AM11" s="68"/>
      <c r="AN11" s="68"/>
      <c r="AO11" s="68"/>
      <c r="AP11" s="69"/>
      <c r="AQ11" s="67"/>
      <c r="AR11" s="68"/>
      <c r="AS11" s="68"/>
      <c r="AT11" s="68"/>
      <c r="AU11" s="69"/>
      <c r="AV11" s="67"/>
      <c r="AW11" s="68"/>
      <c r="AX11" s="68"/>
      <c r="AY11" s="68"/>
      <c r="AZ11" s="69"/>
      <c r="BA11" s="67"/>
      <c r="BB11" s="68"/>
      <c r="BC11" s="68"/>
      <c r="BD11" s="68"/>
      <c r="BE11" s="69"/>
      <c r="BF11" s="67"/>
      <c r="BG11" s="68"/>
      <c r="BH11" s="68"/>
      <c r="BI11" s="68"/>
      <c r="BJ11" s="69"/>
      <c r="BK11" s="67"/>
      <c r="BL11" s="68"/>
      <c r="BM11" s="68"/>
      <c r="BN11" s="68"/>
      <c r="BO11" s="69"/>
      <c r="BP11" s="67"/>
      <c r="BQ11" s="68"/>
      <c r="BR11" s="68"/>
      <c r="BS11" s="68"/>
      <c r="BT11" s="69"/>
      <c r="BU11" s="67"/>
      <c r="BV11" s="68"/>
      <c r="BW11" s="68"/>
      <c r="BX11" s="68"/>
      <c r="BY11" s="69"/>
      <c r="BZ11" s="37"/>
      <c r="CD11" s="1">
        <f t="shared" si="0"/>
        <v>98</v>
      </c>
      <c r="CE11" s="1">
        <f t="shared" si="1"/>
        <v>155</v>
      </c>
      <c r="CF11" s="1">
        <f t="shared" si="2"/>
        <v>98</v>
      </c>
      <c r="CG11" s="1">
        <f t="shared" si="3"/>
        <v>155</v>
      </c>
      <c r="CH11" s="1">
        <f t="shared" si="4"/>
        <v>155</v>
      </c>
      <c r="CI11" s="1">
        <f t="shared" si="5"/>
        <v>155</v>
      </c>
      <c r="CJ11" s="1">
        <f t="shared" si="6"/>
        <v>0</v>
      </c>
      <c r="CK11" s="1">
        <f t="shared" si="7"/>
        <v>155</v>
      </c>
      <c r="CL11" s="1">
        <f t="shared" si="8"/>
        <v>155</v>
      </c>
      <c r="CM11" s="1">
        <f t="shared" si="9"/>
        <v>102</v>
      </c>
      <c r="CN11" s="1">
        <f t="shared" si="10"/>
        <v>83</v>
      </c>
      <c r="CO11" s="1">
        <f t="shared" si="11"/>
        <v>155</v>
      </c>
      <c r="CP11" s="1">
        <f t="shared" si="12"/>
        <v>155</v>
      </c>
      <c r="CQ11" s="1">
        <f t="shared" si="13"/>
        <v>102</v>
      </c>
      <c r="CR11" s="1">
        <f t="shared" si="14"/>
        <v>155</v>
      </c>
      <c r="CS11" s="1">
        <f t="shared" si="15"/>
        <v>74</v>
      </c>
      <c r="CT11" s="1">
        <f t="shared" si="16"/>
        <v>0</v>
      </c>
      <c r="CU11" s="1">
        <f t="shared" si="17"/>
        <v>60</v>
      </c>
      <c r="CV11" s="1">
        <f t="shared" si="18"/>
        <v>155</v>
      </c>
      <c r="CW11" s="1">
        <f t="shared" si="19"/>
        <v>0</v>
      </c>
    </row>
    <row r="12" spans="1:101" ht="12.75">
      <c r="A12" s="15">
        <v>6</v>
      </c>
      <c r="B12" s="70">
        <v>124</v>
      </c>
      <c r="C12" s="71">
        <v>124</v>
      </c>
      <c r="D12" s="72">
        <v>96</v>
      </c>
      <c r="E12" s="72">
        <v>104</v>
      </c>
      <c r="F12" s="72">
        <v>124</v>
      </c>
      <c r="G12" s="73" t="s">
        <v>89</v>
      </c>
      <c r="H12" s="71">
        <v>96</v>
      </c>
      <c r="I12" s="72">
        <v>76</v>
      </c>
      <c r="J12" s="72">
        <v>100</v>
      </c>
      <c r="K12" s="72">
        <v>124</v>
      </c>
      <c r="L12" s="73">
        <v>100</v>
      </c>
      <c r="M12" s="71">
        <v>124</v>
      </c>
      <c r="N12" s="72">
        <v>124</v>
      </c>
      <c r="O12" s="72">
        <v>124</v>
      </c>
      <c r="P12" s="72">
        <v>124</v>
      </c>
      <c r="Q12" s="73">
        <v>98</v>
      </c>
      <c r="R12" s="71">
        <v>124</v>
      </c>
      <c r="S12" s="72">
        <v>65</v>
      </c>
      <c r="T12" s="72">
        <v>98</v>
      </c>
      <c r="U12" s="72" t="s">
        <v>90</v>
      </c>
      <c r="V12" s="73">
        <v>0</v>
      </c>
      <c r="W12" s="71"/>
      <c r="X12" s="72"/>
      <c r="Y12" s="72"/>
      <c r="Z12" s="72"/>
      <c r="AA12" s="73"/>
      <c r="AB12" s="71"/>
      <c r="AC12" s="72"/>
      <c r="AD12" s="72"/>
      <c r="AE12" s="72"/>
      <c r="AF12" s="73"/>
      <c r="AG12" s="71"/>
      <c r="AH12" s="72"/>
      <c r="AI12" s="72"/>
      <c r="AJ12" s="72"/>
      <c r="AK12" s="73"/>
      <c r="AL12" s="71"/>
      <c r="AM12" s="72"/>
      <c r="AN12" s="72"/>
      <c r="AO12" s="72"/>
      <c r="AP12" s="73"/>
      <c r="AQ12" s="71"/>
      <c r="AR12" s="72"/>
      <c r="AS12" s="72"/>
      <c r="AT12" s="72"/>
      <c r="AU12" s="73"/>
      <c r="AV12" s="71"/>
      <c r="AW12" s="72"/>
      <c r="AX12" s="72"/>
      <c r="AY12" s="72"/>
      <c r="AZ12" s="73"/>
      <c r="BA12" s="71"/>
      <c r="BB12" s="72"/>
      <c r="BC12" s="72"/>
      <c r="BD12" s="72"/>
      <c r="BE12" s="73"/>
      <c r="BF12" s="71"/>
      <c r="BG12" s="72"/>
      <c r="BH12" s="72"/>
      <c r="BI12" s="72"/>
      <c r="BJ12" s="73"/>
      <c r="BK12" s="71"/>
      <c r="BL12" s="72"/>
      <c r="BM12" s="72"/>
      <c r="BN12" s="72"/>
      <c r="BO12" s="73"/>
      <c r="BP12" s="71"/>
      <c r="BQ12" s="72"/>
      <c r="BR12" s="72"/>
      <c r="BS12" s="72"/>
      <c r="BT12" s="73"/>
      <c r="BU12" s="71"/>
      <c r="BV12" s="72"/>
      <c r="BW12" s="72"/>
      <c r="BX12" s="72"/>
      <c r="BY12" s="73"/>
      <c r="BZ12" s="37"/>
      <c r="CD12" s="1">
        <f t="shared" si="0"/>
        <v>124</v>
      </c>
      <c r="CE12" s="1">
        <f t="shared" si="1"/>
        <v>96</v>
      </c>
      <c r="CF12" s="1">
        <f t="shared" si="2"/>
        <v>104</v>
      </c>
      <c r="CG12" s="1">
        <f t="shared" si="3"/>
        <v>124</v>
      </c>
      <c r="CH12" s="1">
        <f t="shared" si="4"/>
        <v>104</v>
      </c>
      <c r="CI12" s="1">
        <f t="shared" si="5"/>
        <v>96</v>
      </c>
      <c r="CJ12" s="1">
        <f t="shared" si="6"/>
        <v>76</v>
      </c>
      <c r="CK12" s="1">
        <f t="shared" si="7"/>
        <v>100</v>
      </c>
      <c r="CL12" s="1">
        <f t="shared" si="8"/>
        <v>124</v>
      </c>
      <c r="CM12" s="1">
        <f t="shared" si="9"/>
        <v>100</v>
      </c>
      <c r="CN12" s="1">
        <f t="shared" si="10"/>
        <v>124</v>
      </c>
      <c r="CO12" s="1">
        <f t="shared" si="11"/>
        <v>124</v>
      </c>
      <c r="CP12" s="1">
        <f t="shared" si="12"/>
        <v>124</v>
      </c>
      <c r="CQ12" s="1">
        <f t="shared" si="13"/>
        <v>124</v>
      </c>
      <c r="CR12" s="1">
        <f t="shared" si="14"/>
        <v>98</v>
      </c>
      <c r="CS12" s="1">
        <f t="shared" si="15"/>
        <v>124</v>
      </c>
      <c r="CT12" s="1">
        <f t="shared" si="16"/>
        <v>65</v>
      </c>
      <c r="CU12" s="1">
        <f t="shared" si="17"/>
        <v>98</v>
      </c>
      <c r="CV12" s="1">
        <f t="shared" si="18"/>
        <v>98</v>
      </c>
      <c r="CW12" s="1">
        <f t="shared" si="19"/>
        <v>0</v>
      </c>
    </row>
    <row r="13" spans="1:101" ht="12.75">
      <c r="A13" s="12">
        <v>7</v>
      </c>
      <c r="B13" s="62">
        <v>126</v>
      </c>
      <c r="C13" s="63">
        <v>98</v>
      </c>
      <c r="D13" s="64">
        <v>0</v>
      </c>
      <c r="E13" s="64">
        <v>126</v>
      </c>
      <c r="F13" s="64">
        <v>126</v>
      </c>
      <c r="G13" s="65">
        <v>0</v>
      </c>
      <c r="H13" s="63">
        <v>112</v>
      </c>
      <c r="I13" s="64">
        <v>112</v>
      </c>
      <c r="J13" s="64">
        <v>112</v>
      </c>
      <c r="K13" s="64">
        <v>0</v>
      </c>
      <c r="L13" s="65">
        <v>112</v>
      </c>
      <c r="M13" s="63">
        <v>0</v>
      </c>
      <c r="N13" s="64">
        <v>126</v>
      </c>
      <c r="O13" s="64">
        <v>112</v>
      </c>
      <c r="P13" s="64">
        <v>112</v>
      </c>
      <c r="Q13" s="65">
        <v>82</v>
      </c>
      <c r="R13" s="63">
        <v>112</v>
      </c>
      <c r="S13" s="64">
        <v>84</v>
      </c>
      <c r="T13" s="64">
        <v>82</v>
      </c>
      <c r="U13" s="64">
        <v>0</v>
      </c>
      <c r="V13" s="65">
        <v>126</v>
      </c>
      <c r="W13" s="63"/>
      <c r="X13" s="64"/>
      <c r="Y13" s="64"/>
      <c r="Z13" s="64"/>
      <c r="AA13" s="65"/>
      <c r="AB13" s="63"/>
      <c r="AC13" s="64"/>
      <c r="AD13" s="64"/>
      <c r="AE13" s="64"/>
      <c r="AF13" s="65"/>
      <c r="AG13" s="63"/>
      <c r="AH13" s="64"/>
      <c r="AI13" s="64"/>
      <c r="AJ13" s="64"/>
      <c r="AK13" s="65"/>
      <c r="AL13" s="63"/>
      <c r="AM13" s="64"/>
      <c r="AN13" s="64"/>
      <c r="AO13" s="64"/>
      <c r="AP13" s="65"/>
      <c r="AQ13" s="63"/>
      <c r="AR13" s="64"/>
      <c r="AS13" s="64"/>
      <c r="AT13" s="64"/>
      <c r="AU13" s="65"/>
      <c r="AV13" s="63"/>
      <c r="AW13" s="64"/>
      <c r="AX13" s="64"/>
      <c r="AY13" s="64"/>
      <c r="AZ13" s="65"/>
      <c r="BA13" s="63"/>
      <c r="BB13" s="64"/>
      <c r="BC13" s="64"/>
      <c r="BD13" s="64"/>
      <c r="BE13" s="65"/>
      <c r="BF13" s="63"/>
      <c r="BG13" s="64"/>
      <c r="BH13" s="64"/>
      <c r="BI13" s="64"/>
      <c r="BJ13" s="65"/>
      <c r="BK13" s="63"/>
      <c r="BL13" s="64"/>
      <c r="BM13" s="64"/>
      <c r="BN13" s="64"/>
      <c r="BO13" s="65"/>
      <c r="BP13" s="63"/>
      <c r="BQ13" s="64"/>
      <c r="BR13" s="64"/>
      <c r="BS13" s="64"/>
      <c r="BT13" s="65"/>
      <c r="BU13" s="63"/>
      <c r="BV13" s="64"/>
      <c r="BW13" s="64"/>
      <c r="BX13" s="64"/>
      <c r="BY13" s="65"/>
      <c r="BZ13" s="37"/>
      <c r="CD13" s="1">
        <f t="shared" si="0"/>
        <v>98</v>
      </c>
      <c r="CE13" s="1">
        <f t="shared" si="1"/>
        <v>0</v>
      </c>
      <c r="CF13" s="1">
        <f t="shared" si="2"/>
        <v>126</v>
      </c>
      <c r="CG13" s="1">
        <f t="shared" si="3"/>
        <v>126</v>
      </c>
      <c r="CH13" s="1">
        <f t="shared" si="4"/>
        <v>0</v>
      </c>
      <c r="CI13" s="1">
        <f t="shared" si="5"/>
        <v>112</v>
      </c>
      <c r="CJ13" s="1">
        <f t="shared" si="6"/>
        <v>112</v>
      </c>
      <c r="CK13" s="1">
        <f t="shared" si="7"/>
        <v>112</v>
      </c>
      <c r="CL13" s="1">
        <f t="shared" si="8"/>
        <v>0</v>
      </c>
      <c r="CM13" s="1">
        <f t="shared" si="9"/>
        <v>112</v>
      </c>
      <c r="CN13" s="1">
        <f t="shared" si="10"/>
        <v>0</v>
      </c>
      <c r="CO13" s="1">
        <f t="shared" si="11"/>
        <v>126</v>
      </c>
      <c r="CP13" s="1">
        <f t="shared" si="12"/>
        <v>112</v>
      </c>
      <c r="CQ13" s="1">
        <f t="shared" si="13"/>
        <v>112</v>
      </c>
      <c r="CR13" s="1">
        <f t="shared" si="14"/>
        <v>82</v>
      </c>
      <c r="CS13" s="1">
        <f t="shared" si="15"/>
        <v>112</v>
      </c>
      <c r="CT13" s="1">
        <f t="shared" si="16"/>
        <v>84</v>
      </c>
      <c r="CU13" s="1">
        <f t="shared" si="17"/>
        <v>82</v>
      </c>
      <c r="CV13" s="1">
        <f t="shared" si="18"/>
        <v>0</v>
      </c>
      <c r="CW13" s="1">
        <f t="shared" si="19"/>
        <v>126</v>
      </c>
    </row>
    <row r="14" spans="1:101" ht="12.75">
      <c r="A14" s="12">
        <v>8</v>
      </c>
      <c r="B14" s="62">
        <v>86</v>
      </c>
      <c r="C14" s="63" t="s">
        <v>91</v>
      </c>
      <c r="D14" s="64">
        <v>86</v>
      </c>
      <c r="E14" s="64">
        <v>80</v>
      </c>
      <c r="F14" s="64">
        <v>71</v>
      </c>
      <c r="G14" s="65">
        <v>86</v>
      </c>
      <c r="H14" s="63">
        <v>71</v>
      </c>
      <c r="I14" s="64">
        <v>79</v>
      </c>
      <c r="J14" s="64">
        <v>80</v>
      </c>
      <c r="K14" s="64">
        <v>0</v>
      </c>
      <c r="L14" s="65">
        <v>86</v>
      </c>
      <c r="M14" s="63" t="s">
        <v>92</v>
      </c>
      <c r="N14" s="64">
        <v>77</v>
      </c>
      <c r="O14" s="64">
        <v>80</v>
      </c>
      <c r="P14" s="64">
        <v>86</v>
      </c>
      <c r="Q14" s="65">
        <v>80</v>
      </c>
      <c r="R14" s="63">
        <v>86</v>
      </c>
      <c r="S14" s="64">
        <v>59</v>
      </c>
      <c r="T14" s="64" t="s">
        <v>92</v>
      </c>
      <c r="U14" s="64">
        <v>80</v>
      </c>
      <c r="V14" s="65">
        <v>80</v>
      </c>
      <c r="W14" s="63"/>
      <c r="X14" s="64"/>
      <c r="Y14" s="64"/>
      <c r="Z14" s="64"/>
      <c r="AA14" s="65"/>
      <c r="AB14" s="63"/>
      <c r="AC14" s="64"/>
      <c r="AD14" s="64"/>
      <c r="AE14" s="64"/>
      <c r="AF14" s="65"/>
      <c r="AG14" s="63"/>
      <c r="AH14" s="64"/>
      <c r="AI14" s="64"/>
      <c r="AJ14" s="64"/>
      <c r="AK14" s="65"/>
      <c r="AL14" s="63"/>
      <c r="AM14" s="64"/>
      <c r="AN14" s="64"/>
      <c r="AO14" s="64"/>
      <c r="AP14" s="65"/>
      <c r="AQ14" s="63"/>
      <c r="AR14" s="64"/>
      <c r="AS14" s="64"/>
      <c r="AT14" s="64"/>
      <c r="AU14" s="65"/>
      <c r="AV14" s="63"/>
      <c r="AW14" s="64"/>
      <c r="AX14" s="64"/>
      <c r="AY14" s="64"/>
      <c r="AZ14" s="65"/>
      <c r="BA14" s="63"/>
      <c r="BB14" s="64"/>
      <c r="BC14" s="64"/>
      <c r="BD14" s="64"/>
      <c r="BE14" s="65"/>
      <c r="BF14" s="63"/>
      <c r="BG14" s="64"/>
      <c r="BH14" s="64"/>
      <c r="BI14" s="64"/>
      <c r="BJ14" s="65"/>
      <c r="BK14" s="63"/>
      <c r="BL14" s="64"/>
      <c r="BM14" s="64"/>
      <c r="BN14" s="64"/>
      <c r="BO14" s="65"/>
      <c r="BP14" s="63"/>
      <c r="BQ14" s="64"/>
      <c r="BR14" s="64"/>
      <c r="BS14" s="64"/>
      <c r="BT14" s="65"/>
      <c r="BU14" s="63"/>
      <c r="BV14" s="64"/>
      <c r="BW14" s="64"/>
      <c r="BX14" s="64"/>
      <c r="BY14" s="65"/>
      <c r="BZ14" s="37"/>
      <c r="CD14" s="1">
        <f t="shared" si="0"/>
        <v>77</v>
      </c>
      <c r="CE14" s="1">
        <f t="shared" si="1"/>
        <v>86</v>
      </c>
      <c r="CF14" s="1">
        <f t="shared" si="2"/>
        <v>80</v>
      </c>
      <c r="CG14" s="1">
        <f t="shared" si="3"/>
        <v>71</v>
      </c>
      <c r="CH14" s="1">
        <f t="shared" si="4"/>
        <v>86</v>
      </c>
      <c r="CI14" s="1">
        <f t="shared" si="5"/>
        <v>71</v>
      </c>
      <c r="CJ14" s="1">
        <f t="shared" si="6"/>
        <v>79</v>
      </c>
      <c r="CK14" s="1">
        <f t="shared" si="7"/>
        <v>80</v>
      </c>
      <c r="CL14" s="1">
        <f t="shared" si="8"/>
        <v>0</v>
      </c>
      <c r="CM14" s="1">
        <f t="shared" si="9"/>
        <v>86</v>
      </c>
      <c r="CN14" s="1">
        <f t="shared" si="10"/>
        <v>71</v>
      </c>
      <c r="CO14" s="1">
        <f t="shared" si="11"/>
        <v>77</v>
      </c>
      <c r="CP14" s="1">
        <f t="shared" si="12"/>
        <v>80</v>
      </c>
      <c r="CQ14" s="1">
        <f t="shared" si="13"/>
        <v>86</v>
      </c>
      <c r="CR14" s="1">
        <f t="shared" si="14"/>
        <v>80</v>
      </c>
      <c r="CS14" s="1">
        <f t="shared" si="15"/>
        <v>86</v>
      </c>
      <c r="CT14" s="1">
        <f t="shared" si="16"/>
        <v>59</v>
      </c>
      <c r="CU14" s="1">
        <f t="shared" si="17"/>
        <v>71</v>
      </c>
      <c r="CV14" s="1">
        <f t="shared" si="18"/>
        <v>80</v>
      </c>
      <c r="CW14" s="1">
        <f t="shared" si="19"/>
        <v>80</v>
      </c>
    </row>
    <row r="15" spans="1:101" ht="12.75">
      <c r="A15" s="12">
        <v>9</v>
      </c>
      <c r="B15" s="62">
        <v>131</v>
      </c>
      <c r="C15" s="63">
        <v>0</v>
      </c>
      <c r="D15" s="64">
        <v>131</v>
      </c>
      <c r="E15" s="64">
        <v>131</v>
      </c>
      <c r="F15" s="64">
        <v>131</v>
      </c>
      <c r="G15" s="65">
        <v>131</v>
      </c>
      <c r="H15" s="63">
        <v>131</v>
      </c>
      <c r="I15" s="64">
        <v>80</v>
      </c>
      <c r="J15" s="64">
        <v>131</v>
      </c>
      <c r="K15" s="64">
        <v>131</v>
      </c>
      <c r="L15" s="65">
        <v>131</v>
      </c>
      <c r="M15" s="63">
        <v>131</v>
      </c>
      <c r="N15" s="64">
        <v>131</v>
      </c>
      <c r="O15" s="64">
        <v>131</v>
      </c>
      <c r="P15" s="64">
        <v>131</v>
      </c>
      <c r="Q15" s="65">
        <v>131</v>
      </c>
      <c r="R15" s="63">
        <v>131</v>
      </c>
      <c r="S15" s="64" t="s">
        <v>93</v>
      </c>
      <c r="T15" s="64" t="s">
        <v>93</v>
      </c>
      <c r="U15" s="64" t="s">
        <v>91</v>
      </c>
      <c r="V15" s="65">
        <v>131</v>
      </c>
      <c r="W15" s="63"/>
      <c r="X15" s="64"/>
      <c r="Y15" s="64"/>
      <c r="Z15" s="64"/>
      <c r="AA15" s="65"/>
      <c r="AB15" s="63"/>
      <c r="AC15" s="64"/>
      <c r="AD15" s="64"/>
      <c r="AE15" s="64"/>
      <c r="AF15" s="65"/>
      <c r="AG15" s="63"/>
      <c r="AH15" s="64"/>
      <c r="AI15" s="64"/>
      <c r="AJ15" s="64"/>
      <c r="AK15" s="65"/>
      <c r="AL15" s="63"/>
      <c r="AM15" s="64"/>
      <c r="AN15" s="64"/>
      <c r="AO15" s="64"/>
      <c r="AP15" s="65"/>
      <c r="AQ15" s="63"/>
      <c r="AR15" s="64"/>
      <c r="AS15" s="64"/>
      <c r="AT15" s="64"/>
      <c r="AU15" s="65"/>
      <c r="AV15" s="63"/>
      <c r="AW15" s="64"/>
      <c r="AX15" s="64"/>
      <c r="AY15" s="64"/>
      <c r="AZ15" s="65"/>
      <c r="BA15" s="63"/>
      <c r="BB15" s="64"/>
      <c r="BC15" s="64"/>
      <c r="BD15" s="64"/>
      <c r="BE15" s="65"/>
      <c r="BF15" s="63"/>
      <c r="BG15" s="64"/>
      <c r="BH15" s="64"/>
      <c r="BI15" s="64"/>
      <c r="BJ15" s="65"/>
      <c r="BK15" s="63"/>
      <c r="BL15" s="64"/>
      <c r="BM15" s="64"/>
      <c r="BN15" s="64"/>
      <c r="BO15" s="65"/>
      <c r="BP15" s="63"/>
      <c r="BQ15" s="64"/>
      <c r="BR15" s="64"/>
      <c r="BS15" s="64"/>
      <c r="BT15" s="65"/>
      <c r="BU15" s="63"/>
      <c r="BV15" s="64"/>
      <c r="BW15" s="64"/>
      <c r="BX15" s="64"/>
      <c r="BY15" s="65"/>
      <c r="BZ15" s="37"/>
      <c r="CD15" s="1">
        <f t="shared" si="0"/>
        <v>0</v>
      </c>
      <c r="CE15" s="1">
        <f t="shared" si="1"/>
        <v>131</v>
      </c>
      <c r="CF15" s="1">
        <f t="shared" si="2"/>
        <v>131</v>
      </c>
      <c r="CG15" s="1">
        <f t="shared" si="3"/>
        <v>131</v>
      </c>
      <c r="CH15" s="1">
        <f t="shared" si="4"/>
        <v>131</v>
      </c>
      <c r="CI15" s="1">
        <f t="shared" si="5"/>
        <v>131</v>
      </c>
      <c r="CJ15" s="1">
        <f t="shared" si="6"/>
        <v>80</v>
      </c>
      <c r="CK15" s="1">
        <f t="shared" si="7"/>
        <v>131</v>
      </c>
      <c r="CL15" s="1">
        <f t="shared" si="8"/>
        <v>131</v>
      </c>
      <c r="CM15" s="1">
        <f t="shared" si="9"/>
        <v>131</v>
      </c>
      <c r="CN15" s="1">
        <f t="shared" si="10"/>
        <v>131</v>
      </c>
      <c r="CO15" s="1">
        <f t="shared" si="11"/>
        <v>131</v>
      </c>
      <c r="CP15" s="1">
        <f t="shared" si="12"/>
        <v>131</v>
      </c>
      <c r="CQ15" s="1">
        <f t="shared" si="13"/>
        <v>131</v>
      </c>
      <c r="CR15" s="1">
        <f t="shared" si="14"/>
        <v>131</v>
      </c>
      <c r="CS15" s="1">
        <f t="shared" si="15"/>
        <v>131</v>
      </c>
      <c r="CT15" s="1">
        <f t="shared" si="16"/>
        <v>131</v>
      </c>
      <c r="CU15" s="1">
        <f t="shared" si="17"/>
        <v>131</v>
      </c>
      <c r="CV15" s="1">
        <f t="shared" si="18"/>
        <v>77</v>
      </c>
      <c r="CW15" s="1">
        <f t="shared" si="19"/>
        <v>131</v>
      </c>
    </row>
    <row r="16" spans="1:101" ht="12.75">
      <c r="A16" s="14">
        <v>10</v>
      </c>
      <c r="B16" s="103">
        <v>128</v>
      </c>
      <c r="C16" s="67" t="s">
        <v>94</v>
      </c>
      <c r="D16" s="68" t="s">
        <v>95</v>
      </c>
      <c r="E16" s="68">
        <v>102</v>
      </c>
      <c r="F16" s="68">
        <v>119</v>
      </c>
      <c r="G16" s="69">
        <v>120</v>
      </c>
      <c r="H16" s="67" t="s">
        <v>94</v>
      </c>
      <c r="I16" s="68">
        <v>89</v>
      </c>
      <c r="J16" s="102">
        <v>123</v>
      </c>
      <c r="K16" s="68">
        <v>120</v>
      </c>
      <c r="L16" s="69">
        <v>102</v>
      </c>
      <c r="M16" s="67" t="s">
        <v>88</v>
      </c>
      <c r="N16" s="68">
        <v>102</v>
      </c>
      <c r="O16" s="68">
        <v>102</v>
      </c>
      <c r="P16" s="68">
        <v>102</v>
      </c>
      <c r="Q16" s="69">
        <v>102</v>
      </c>
      <c r="R16" s="67">
        <v>119</v>
      </c>
      <c r="S16" s="68">
        <v>68</v>
      </c>
      <c r="T16" s="68">
        <v>0</v>
      </c>
      <c r="U16" s="68">
        <v>75</v>
      </c>
      <c r="V16" s="69">
        <v>102</v>
      </c>
      <c r="W16" s="67"/>
      <c r="X16" s="68"/>
      <c r="Y16" s="68"/>
      <c r="Z16" s="68"/>
      <c r="AA16" s="69"/>
      <c r="AB16" s="67"/>
      <c r="AC16" s="68"/>
      <c r="AD16" s="68"/>
      <c r="AE16" s="68"/>
      <c r="AF16" s="69"/>
      <c r="AG16" s="67"/>
      <c r="AH16" s="68"/>
      <c r="AI16" s="68"/>
      <c r="AJ16" s="68"/>
      <c r="AK16" s="69"/>
      <c r="AL16" s="67"/>
      <c r="AM16" s="68"/>
      <c r="AN16" s="68"/>
      <c r="AO16" s="68"/>
      <c r="AP16" s="69"/>
      <c r="AQ16" s="67"/>
      <c r="AR16" s="68"/>
      <c r="AS16" s="68"/>
      <c r="AT16" s="68"/>
      <c r="AU16" s="69"/>
      <c r="AV16" s="67"/>
      <c r="AW16" s="68"/>
      <c r="AX16" s="68"/>
      <c r="AY16" s="68"/>
      <c r="AZ16" s="69"/>
      <c r="BA16" s="67"/>
      <c r="BB16" s="68"/>
      <c r="BC16" s="68"/>
      <c r="BD16" s="68"/>
      <c r="BE16" s="69"/>
      <c r="BF16" s="67"/>
      <c r="BG16" s="68"/>
      <c r="BH16" s="68"/>
      <c r="BI16" s="68"/>
      <c r="BJ16" s="69"/>
      <c r="BK16" s="67"/>
      <c r="BL16" s="68"/>
      <c r="BM16" s="68"/>
      <c r="BN16" s="68"/>
      <c r="BO16" s="69"/>
      <c r="BP16" s="67"/>
      <c r="BQ16" s="68"/>
      <c r="BR16" s="68"/>
      <c r="BS16" s="68"/>
      <c r="BT16" s="69"/>
      <c r="BU16" s="67"/>
      <c r="BV16" s="68"/>
      <c r="BW16" s="68"/>
      <c r="BX16" s="68"/>
      <c r="BY16" s="69"/>
      <c r="BZ16" s="37">
        <v>123</v>
      </c>
      <c r="CA16" s="2" t="s">
        <v>96</v>
      </c>
      <c r="CB16" s="1" t="s">
        <v>97</v>
      </c>
      <c r="CD16" s="1">
        <f t="shared" si="0"/>
        <v>119</v>
      </c>
      <c r="CE16" s="1">
        <f t="shared" si="1"/>
        <v>120</v>
      </c>
      <c r="CF16" s="1">
        <f t="shared" si="2"/>
        <v>102</v>
      </c>
      <c r="CG16" s="1">
        <f t="shared" si="3"/>
        <v>119</v>
      </c>
      <c r="CH16" s="1">
        <f t="shared" si="4"/>
        <v>120</v>
      </c>
      <c r="CI16" s="1">
        <f t="shared" si="5"/>
        <v>119</v>
      </c>
      <c r="CJ16" s="1">
        <f t="shared" si="6"/>
        <v>89</v>
      </c>
      <c r="CK16" s="1">
        <f t="shared" si="7"/>
        <v>123</v>
      </c>
      <c r="CL16" s="1">
        <f t="shared" si="8"/>
        <v>120</v>
      </c>
      <c r="CM16" s="1">
        <f t="shared" si="9"/>
        <v>102</v>
      </c>
      <c r="CN16" s="1">
        <f t="shared" si="10"/>
        <v>102</v>
      </c>
      <c r="CO16" s="1">
        <f t="shared" si="11"/>
        <v>102</v>
      </c>
      <c r="CP16" s="1">
        <f t="shared" si="12"/>
        <v>102</v>
      </c>
      <c r="CQ16" s="1">
        <f t="shared" si="13"/>
        <v>102</v>
      </c>
      <c r="CR16" s="1">
        <f t="shared" si="14"/>
        <v>102</v>
      </c>
      <c r="CS16" s="1">
        <f t="shared" si="15"/>
        <v>119</v>
      </c>
      <c r="CT16" s="1">
        <f t="shared" si="16"/>
        <v>68</v>
      </c>
      <c r="CU16" s="1">
        <f t="shared" si="17"/>
        <v>0</v>
      </c>
      <c r="CV16" s="1">
        <f t="shared" si="18"/>
        <v>75</v>
      </c>
      <c r="CW16" s="1">
        <f t="shared" si="19"/>
        <v>102</v>
      </c>
    </row>
    <row r="17" spans="1:101" ht="12.75">
      <c r="A17" s="15">
        <v>11</v>
      </c>
      <c r="B17" s="70">
        <v>78</v>
      </c>
      <c r="C17" s="71">
        <v>64</v>
      </c>
      <c r="D17" s="72">
        <v>70</v>
      </c>
      <c r="E17" s="72">
        <v>68</v>
      </c>
      <c r="F17" s="72">
        <v>68</v>
      </c>
      <c r="G17" s="73">
        <v>60</v>
      </c>
      <c r="H17" s="71" t="s">
        <v>98</v>
      </c>
      <c r="I17" s="72">
        <v>68</v>
      </c>
      <c r="J17" s="72">
        <v>0</v>
      </c>
      <c r="K17" s="72">
        <v>60</v>
      </c>
      <c r="L17" s="73">
        <v>60</v>
      </c>
      <c r="M17" s="104">
        <v>78</v>
      </c>
      <c r="N17" s="72">
        <v>63</v>
      </c>
      <c r="O17" s="72">
        <v>68</v>
      </c>
      <c r="P17" s="72">
        <v>68</v>
      </c>
      <c r="Q17" s="73">
        <v>63</v>
      </c>
      <c r="R17" s="71">
        <v>64</v>
      </c>
      <c r="S17" s="72">
        <v>63</v>
      </c>
      <c r="T17" s="72" t="s">
        <v>99</v>
      </c>
      <c r="U17" s="72" t="s">
        <v>100</v>
      </c>
      <c r="V17" s="73">
        <v>57</v>
      </c>
      <c r="W17" s="71"/>
      <c r="X17" s="72"/>
      <c r="Y17" s="72"/>
      <c r="Z17" s="72"/>
      <c r="AA17" s="73"/>
      <c r="AB17" s="71"/>
      <c r="AC17" s="72"/>
      <c r="AD17" s="72"/>
      <c r="AE17" s="72"/>
      <c r="AF17" s="73"/>
      <c r="AG17" s="71"/>
      <c r="AH17" s="72"/>
      <c r="AI17" s="72"/>
      <c r="AJ17" s="72"/>
      <c r="AK17" s="73"/>
      <c r="AL17" s="71"/>
      <c r="AM17" s="72"/>
      <c r="AN17" s="72"/>
      <c r="AO17" s="72"/>
      <c r="AP17" s="73"/>
      <c r="AQ17" s="71"/>
      <c r="AR17" s="72"/>
      <c r="AS17" s="72"/>
      <c r="AT17" s="72"/>
      <c r="AU17" s="73"/>
      <c r="AV17" s="71"/>
      <c r="AW17" s="72"/>
      <c r="AX17" s="72"/>
      <c r="AY17" s="72"/>
      <c r="AZ17" s="73"/>
      <c r="BA17" s="71"/>
      <c r="BB17" s="72"/>
      <c r="BC17" s="72"/>
      <c r="BD17" s="72"/>
      <c r="BE17" s="73"/>
      <c r="BF17" s="71"/>
      <c r="BG17" s="72"/>
      <c r="BH17" s="72"/>
      <c r="BI17" s="72"/>
      <c r="BJ17" s="73"/>
      <c r="BK17" s="71"/>
      <c r="BL17" s="72"/>
      <c r="BM17" s="72"/>
      <c r="BN17" s="72"/>
      <c r="BO17" s="73"/>
      <c r="BP17" s="71"/>
      <c r="BQ17" s="72"/>
      <c r="BR17" s="72"/>
      <c r="BS17" s="72"/>
      <c r="BT17" s="73"/>
      <c r="BU17" s="71"/>
      <c r="BV17" s="72"/>
      <c r="BW17" s="72"/>
      <c r="BX17" s="72"/>
      <c r="BY17" s="73"/>
      <c r="BZ17" s="37"/>
      <c r="CD17" s="1">
        <f t="shared" si="0"/>
        <v>64</v>
      </c>
      <c r="CE17" s="1">
        <f t="shared" si="1"/>
        <v>70</v>
      </c>
      <c r="CF17" s="1">
        <f t="shared" si="2"/>
        <v>68</v>
      </c>
      <c r="CG17" s="1">
        <f t="shared" si="3"/>
        <v>68</v>
      </c>
      <c r="CH17" s="1">
        <f t="shared" si="4"/>
        <v>60</v>
      </c>
      <c r="CI17" s="1">
        <f t="shared" si="5"/>
        <v>63</v>
      </c>
      <c r="CJ17" s="1">
        <f t="shared" si="6"/>
        <v>68</v>
      </c>
      <c r="CK17" s="1">
        <f t="shared" si="7"/>
        <v>0</v>
      </c>
      <c r="CL17" s="1">
        <f t="shared" si="8"/>
        <v>60</v>
      </c>
      <c r="CM17" s="1">
        <f t="shared" si="9"/>
        <v>60</v>
      </c>
      <c r="CN17" s="1">
        <f t="shared" si="10"/>
        <v>78</v>
      </c>
      <c r="CO17" s="1">
        <f t="shared" si="11"/>
        <v>63</v>
      </c>
      <c r="CP17" s="1">
        <f t="shared" si="12"/>
        <v>68</v>
      </c>
      <c r="CQ17" s="1">
        <f t="shared" si="13"/>
        <v>68</v>
      </c>
      <c r="CR17" s="1">
        <f t="shared" si="14"/>
        <v>63</v>
      </c>
      <c r="CS17" s="1">
        <f t="shared" si="15"/>
        <v>64</v>
      </c>
      <c r="CT17" s="1">
        <f t="shared" si="16"/>
        <v>63</v>
      </c>
      <c r="CU17" s="1">
        <f t="shared" si="17"/>
        <v>42</v>
      </c>
      <c r="CV17" s="1">
        <f t="shared" si="18"/>
        <v>59</v>
      </c>
      <c r="CW17" s="1">
        <f t="shared" si="19"/>
        <v>57</v>
      </c>
    </row>
    <row r="18" spans="1:101" ht="12.75">
      <c r="A18" s="12">
        <v>12</v>
      </c>
      <c r="B18" s="62">
        <v>93</v>
      </c>
      <c r="C18" s="63">
        <v>91</v>
      </c>
      <c r="D18" s="64">
        <v>91</v>
      </c>
      <c r="E18" s="64">
        <v>91</v>
      </c>
      <c r="F18" s="64">
        <v>91</v>
      </c>
      <c r="G18" s="65" t="s">
        <v>101</v>
      </c>
      <c r="H18" s="63">
        <v>91</v>
      </c>
      <c r="I18" s="64">
        <v>59</v>
      </c>
      <c r="J18" s="64">
        <v>91</v>
      </c>
      <c r="K18" s="64">
        <v>91</v>
      </c>
      <c r="L18" s="65">
        <v>91</v>
      </c>
      <c r="M18" s="63">
        <v>91</v>
      </c>
      <c r="N18" s="64">
        <v>91</v>
      </c>
      <c r="O18" s="64">
        <v>91</v>
      </c>
      <c r="P18" s="64" t="s">
        <v>102</v>
      </c>
      <c r="Q18" s="65">
        <v>84</v>
      </c>
      <c r="R18" s="63">
        <v>91</v>
      </c>
      <c r="S18" s="64">
        <v>91</v>
      </c>
      <c r="T18" s="64" t="s">
        <v>102</v>
      </c>
      <c r="U18" s="64">
        <v>61</v>
      </c>
      <c r="V18" s="105">
        <v>93</v>
      </c>
      <c r="W18" s="63"/>
      <c r="X18" s="64"/>
      <c r="Y18" s="64"/>
      <c r="Z18" s="64"/>
      <c r="AA18" s="65"/>
      <c r="AB18" s="63"/>
      <c r="AC18" s="64"/>
      <c r="AD18" s="64"/>
      <c r="AE18" s="64"/>
      <c r="AF18" s="65"/>
      <c r="AG18" s="63"/>
      <c r="AH18" s="64"/>
      <c r="AI18" s="64"/>
      <c r="AJ18" s="64"/>
      <c r="AK18" s="65"/>
      <c r="AL18" s="63"/>
      <c r="AM18" s="64"/>
      <c r="AN18" s="64"/>
      <c r="AO18" s="64"/>
      <c r="AP18" s="65"/>
      <c r="AQ18" s="63"/>
      <c r="AR18" s="64"/>
      <c r="AS18" s="64"/>
      <c r="AT18" s="64"/>
      <c r="AU18" s="65"/>
      <c r="AV18" s="63"/>
      <c r="AW18" s="64"/>
      <c r="AX18" s="64"/>
      <c r="AY18" s="64"/>
      <c r="AZ18" s="65"/>
      <c r="BA18" s="63"/>
      <c r="BB18" s="64"/>
      <c r="BC18" s="64"/>
      <c r="BD18" s="64"/>
      <c r="BE18" s="65"/>
      <c r="BF18" s="63"/>
      <c r="BG18" s="64"/>
      <c r="BH18" s="64"/>
      <c r="BI18" s="64"/>
      <c r="BJ18" s="65"/>
      <c r="BK18" s="63"/>
      <c r="BL18" s="64"/>
      <c r="BM18" s="64"/>
      <c r="BN18" s="64"/>
      <c r="BO18" s="65"/>
      <c r="BP18" s="63"/>
      <c r="BQ18" s="64"/>
      <c r="BR18" s="64"/>
      <c r="BS18" s="64"/>
      <c r="BT18" s="65"/>
      <c r="BU18" s="63"/>
      <c r="BV18" s="64"/>
      <c r="BW18" s="64"/>
      <c r="BX18" s="64"/>
      <c r="BY18" s="65"/>
      <c r="BZ18" s="37"/>
      <c r="CD18" s="1">
        <f t="shared" si="0"/>
        <v>91</v>
      </c>
      <c r="CE18" s="1">
        <f t="shared" si="1"/>
        <v>91</v>
      </c>
      <c r="CF18" s="1">
        <f t="shared" si="2"/>
        <v>91</v>
      </c>
      <c r="CG18" s="1">
        <f t="shared" si="3"/>
        <v>91</v>
      </c>
      <c r="CH18" s="1">
        <f t="shared" si="4"/>
        <v>84</v>
      </c>
      <c r="CI18" s="1">
        <f t="shared" si="5"/>
        <v>91</v>
      </c>
      <c r="CJ18" s="1">
        <f t="shared" si="6"/>
        <v>59</v>
      </c>
      <c r="CK18" s="1">
        <f t="shared" si="7"/>
        <v>91</v>
      </c>
      <c r="CL18" s="1">
        <f t="shared" si="8"/>
        <v>91</v>
      </c>
      <c r="CM18" s="1">
        <f t="shared" si="9"/>
        <v>91</v>
      </c>
      <c r="CN18" s="1">
        <f t="shared" si="10"/>
        <v>91</v>
      </c>
      <c r="CO18" s="1">
        <f t="shared" si="11"/>
        <v>91</v>
      </c>
      <c r="CP18" s="1">
        <f t="shared" si="12"/>
        <v>91</v>
      </c>
      <c r="CQ18" s="1">
        <f t="shared" si="13"/>
        <v>91</v>
      </c>
      <c r="CR18" s="1">
        <f t="shared" si="14"/>
        <v>84</v>
      </c>
      <c r="CS18" s="1">
        <f t="shared" si="15"/>
        <v>91</v>
      </c>
      <c r="CT18" s="1">
        <f t="shared" si="16"/>
        <v>91</v>
      </c>
      <c r="CU18" s="1">
        <f t="shared" si="17"/>
        <v>91</v>
      </c>
      <c r="CV18" s="1">
        <f t="shared" si="18"/>
        <v>61</v>
      </c>
      <c r="CW18" s="1">
        <f t="shared" si="19"/>
        <v>93</v>
      </c>
    </row>
    <row r="19" spans="1:101" ht="12.75">
      <c r="A19" s="12">
        <v>13</v>
      </c>
      <c r="B19" s="106">
        <v>69</v>
      </c>
      <c r="C19" s="63">
        <v>63</v>
      </c>
      <c r="D19" s="64">
        <v>64</v>
      </c>
      <c r="E19" s="64">
        <v>63</v>
      </c>
      <c r="F19" s="64">
        <v>63</v>
      </c>
      <c r="G19" s="65">
        <v>57</v>
      </c>
      <c r="H19" s="63">
        <v>58</v>
      </c>
      <c r="I19" s="64" t="s">
        <v>103</v>
      </c>
      <c r="J19" s="64">
        <v>63</v>
      </c>
      <c r="K19" s="64">
        <v>64</v>
      </c>
      <c r="L19" s="65" t="s">
        <v>98</v>
      </c>
      <c r="M19" s="63">
        <v>57</v>
      </c>
      <c r="N19" s="64">
        <v>63</v>
      </c>
      <c r="O19" s="64">
        <v>57</v>
      </c>
      <c r="P19" s="64">
        <v>59</v>
      </c>
      <c r="Q19" s="65">
        <v>58</v>
      </c>
      <c r="R19" s="63">
        <v>58</v>
      </c>
      <c r="S19" s="64">
        <v>57</v>
      </c>
      <c r="T19" s="64">
        <v>57</v>
      </c>
      <c r="U19" s="64">
        <v>57</v>
      </c>
      <c r="V19" s="65">
        <v>63</v>
      </c>
      <c r="W19" s="63"/>
      <c r="X19" s="64"/>
      <c r="Y19" s="64"/>
      <c r="Z19" s="64"/>
      <c r="AA19" s="65"/>
      <c r="AB19" s="63"/>
      <c r="AC19" s="64"/>
      <c r="AD19" s="64"/>
      <c r="AE19" s="64"/>
      <c r="AF19" s="65"/>
      <c r="AG19" s="63"/>
      <c r="AH19" s="64"/>
      <c r="AI19" s="64"/>
      <c r="AJ19" s="64"/>
      <c r="AK19" s="65"/>
      <c r="AL19" s="63"/>
      <c r="AM19" s="64"/>
      <c r="AN19" s="64"/>
      <c r="AO19" s="64"/>
      <c r="AP19" s="65"/>
      <c r="AQ19" s="63"/>
      <c r="AR19" s="64"/>
      <c r="AS19" s="64"/>
      <c r="AT19" s="64"/>
      <c r="AU19" s="65"/>
      <c r="AV19" s="63"/>
      <c r="AW19" s="64"/>
      <c r="AX19" s="64"/>
      <c r="AY19" s="64"/>
      <c r="AZ19" s="65"/>
      <c r="BA19" s="63"/>
      <c r="BB19" s="64"/>
      <c r="BC19" s="64"/>
      <c r="BD19" s="64"/>
      <c r="BE19" s="65"/>
      <c r="BF19" s="63"/>
      <c r="BG19" s="64"/>
      <c r="BH19" s="64"/>
      <c r="BI19" s="64"/>
      <c r="BJ19" s="65"/>
      <c r="BK19" s="63"/>
      <c r="BL19" s="64"/>
      <c r="BM19" s="64"/>
      <c r="BN19" s="64"/>
      <c r="BO19" s="65"/>
      <c r="BP19" s="63"/>
      <c r="BQ19" s="64"/>
      <c r="BR19" s="64"/>
      <c r="BS19" s="64"/>
      <c r="BT19" s="65"/>
      <c r="BU19" s="63"/>
      <c r="BV19" s="64"/>
      <c r="BW19" s="64"/>
      <c r="BX19" s="64"/>
      <c r="BY19" s="65"/>
      <c r="BZ19" s="37">
        <v>64</v>
      </c>
      <c r="CA19" s="2" t="s">
        <v>96</v>
      </c>
      <c r="CB19" s="1" t="s">
        <v>97</v>
      </c>
      <c r="CD19" s="1">
        <f t="shared" si="0"/>
        <v>63</v>
      </c>
      <c r="CE19" s="1">
        <f t="shared" si="1"/>
        <v>64</v>
      </c>
      <c r="CF19" s="1">
        <f t="shared" si="2"/>
        <v>63</v>
      </c>
      <c r="CG19" s="1">
        <f t="shared" si="3"/>
        <v>63</v>
      </c>
      <c r="CH19" s="1">
        <f t="shared" si="4"/>
        <v>57</v>
      </c>
      <c r="CI19" s="1">
        <f t="shared" si="5"/>
        <v>58</v>
      </c>
      <c r="CJ19" s="1">
        <f t="shared" si="6"/>
        <v>57</v>
      </c>
      <c r="CK19" s="1">
        <f t="shared" si="7"/>
        <v>63</v>
      </c>
      <c r="CL19" s="1">
        <f t="shared" si="8"/>
        <v>64</v>
      </c>
      <c r="CM19" s="1">
        <f t="shared" si="9"/>
        <v>63</v>
      </c>
      <c r="CN19" s="1">
        <f t="shared" si="10"/>
        <v>57</v>
      </c>
      <c r="CO19" s="1">
        <f t="shared" si="11"/>
        <v>63</v>
      </c>
      <c r="CP19" s="1">
        <f t="shared" si="12"/>
        <v>57</v>
      </c>
      <c r="CQ19" s="1">
        <f t="shared" si="13"/>
        <v>59</v>
      </c>
      <c r="CR19" s="1">
        <f t="shared" si="14"/>
        <v>58</v>
      </c>
      <c r="CS19" s="1">
        <f t="shared" si="15"/>
        <v>58</v>
      </c>
      <c r="CT19" s="1">
        <f t="shared" si="16"/>
        <v>57</v>
      </c>
      <c r="CU19" s="1">
        <f t="shared" si="17"/>
        <v>57</v>
      </c>
      <c r="CV19" s="1">
        <f t="shared" si="18"/>
        <v>57</v>
      </c>
      <c r="CW19" s="1">
        <f t="shared" si="19"/>
        <v>63</v>
      </c>
    </row>
    <row r="20" spans="1:101" ht="12.75">
      <c r="A20" s="12">
        <v>14</v>
      </c>
      <c r="B20" s="62">
        <v>46</v>
      </c>
      <c r="C20" s="63">
        <v>0</v>
      </c>
      <c r="D20" s="64">
        <v>42</v>
      </c>
      <c r="E20" s="64">
        <v>33</v>
      </c>
      <c r="F20" s="64">
        <v>0</v>
      </c>
      <c r="G20" s="65">
        <v>0</v>
      </c>
      <c r="H20" s="63">
        <v>46</v>
      </c>
      <c r="I20" s="64">
        <v>42</v>
      </c>
      <c r="J20" s="64">
        <v>0</v>
      </c>
      <c r="K20" s="64">
        <v>0</v>
      </c>
      <c r="L20" s="65">
        <v>42</v>
      </c>
      <c r="M20" s="63">
        <v>33</v>
      </c>
      <c r="N20" s="64">
        <v>38</v>
      </c>
      <c r="O20" s="64">
        <v>46</v>
      </c>
      <c r="P20" s="64">
        <v>33</v>
      </c>
      <c r="Q20" s="65">
        <v>0</v>
      </c>
      <c r="R20" s="63">
        <v>42</v>
      </c>
      <c r="S20" s="64">
        <v>42</v>
      </c>
      <c r="T20" s="64">
        <v>0</v>
      </c>
      <c r="U20" s="64">
        <v>0</v>
      </c>
      <c r="V20" s="65">
        <v>46</v>
      </c>
      <c r="W20" s="63"/>
      <c r="X20" s="64"/>
      <c r="Y20" s="64"/>
      <c r="Z20" s="64"/>
      <c r="AA20" s="65"/>
      <c r="AB20" s="63"/>
      <c r="AC20" s="64"/>
      <c r="AD20" s="64"/>
      <c r="AE20" s="64"/>
      <c r="AF20" s="65"/>
      <c r="AG20" s="63"/>
      <c r="AH20" s="64"/>
      <c r="AI20" s="64"/>
      <c r="AJ20" s="64"/>
      <c r="AK20" s="65"/>
      <c r="AL20" s="63"/>
      <c r="AM20" s="64"/>
      <c r="AN20" s="64"/>
      <c r="AO20" s="64"/>
      <c r="AP20" s="65"/>
      <c r="AQ20" s="63"/>
      <c r="AR20" s="64"/>
      <c r="AS20" s="64"/>
      <c r="AT20" s="64"/>
      <c r="AU20" s="65"/>
      <c r="AV20" s="63"/>
      <c r="AW20" s="64"/>
      <c r="AX20" s="64"/>
      <c r="AY20" s="64"/>
      <c r="AZ20" s="65"/>
      <c r="BA20" s="63"/>
      <c r="BB20" s="64"/>
      <c r="BC20" s="64"/>
      <c r="BD20" s="64"/>
      <c r="BE20" s="65"/>
      <c r="BF20" s="63"/>
      <c r="BG20" s="64"/>
      <c r="BH20" s="64"/>
      <c r="BI20" s="64"/>
      <c r="BJ20" s="65"/>
      <c r="BK20" s="63"/>
      <c r="BL20" s="64"/>
      <c r="BM20" s="64"/>
      <c r="BN20" s="64"/>
      <c r="BO20" s="65"/>
      <c r="BP20" s="63"/>
      <c r="BQ20" s="64"/>
      <c r="BR20" s="64"/>
      <c r="BS20" s="64"/>
      <c r="BT20" s="65"/>
      <c r="BU20" s="63"/>
      <c r="BV20" s="64"/>
      <c r="BW20" s="64"/>
      <c r="BX20" s="64"/>
      <c r="BY20" s="65"/>
      <c r="BZ20" s="37"/>
      <c r="CD20" s="1">
        <f t="shared" si="0"/>
        <v>0</v>
      </c>
      <c r="CE20" s="1">
        <f t="shared" si="1"/>
        <v>42</v>
      </c>
      <c r="CF20" s="1">
        <f t="shared" si="2"/>
        <v>33</v>
      </c>
      <c r="CG20" s="1">
        <f t="shared" si="3"/>
        <v>0</v>
      </c>
      <c r="CH20" s="1">
        <f t="shared" si="4"/>
        <v>0</v>
      </c>
      <c r="CI20" s="1">
        <f t="shared" si="5"/>
        <v>46</v>
      </c>
      <c r="CJ20" s="1">
        <f t="shared" si="6"/>
        <v>42</v>
      </c>
      <c r="CK20" s="1">
        <f t="shared" si="7"/>
        <v>0</v>
      </c>
      <c r="CL20" s="1">
        <f t="shared" si="8"/>
        <v>0</v>
      </c>
      <c r="CM20" s="1">
        <f t="shared" si="9"/>
        <v>42</v>
      </c>
      <c r="CN20" s="1">
        <f t="shared" si="10"/>
        <v>33</v>
      </c>
      <c r="CO20" s="1">
        <f t="shared" si="11"/>
        <v>38</v>
      </c>
      <c r="CP20" s="1">
        <f t="shared" si="12"/>
        <v>46</v>
      </c>
      <c r="CQ20" s="1">
        <f t="shared" si="13"/>
        <v>33</v>
      </c>
      <c r="CR20" s="1">
        <f t="shared" si="14"/>
        <v>0</v>
      </c>
      <c r="CS20" s="1">
        <f t="shared" si="15"/>
        <v>42</v>
      </c>
      <c r="CT20" s="1">
        <f t="shared" si="16"/>
        <v>42</v>
      </c>
      <c r="CU20" s="1">
        <f t="shared" si="17"/>
        <v>0</v>
      </c>
      <c r="CV20" s="1">
        <f t="shared" si="18"/>
        <v>0</v>
      </c>
      <c r="CW20" s="1">
        <f t="shared" si="19"/>
        <v>46</v>
      </c>
    </row>
    <row r="21" spans="1:101" ht="12.75">
      <c r="A21" s="14">
        <v>15</v>
      </c>
      <c r="B21" s="66">
        <v>33</v>
      </c>
      <c r="C21" s="67">
        <v>33</v>
      </c>
      <c r="D21" s="68">
        <v>33</v>
      </c>
      <c r="E21" s="68">
        <v>33</v>
      </c>
      <c r="F21" s="68">
        <v>33</v>
      </c>
      <c r="G21" s="69">
        <v>33</v>
      </c>
      <c r="H21" s="67">
        <v>33</v>
      </c>
      <c r="I21" s="68">
        <v>33</v>
      </c>
      <c r="J21" s="68">
        <v>33</v>
      </c>
      <c r="K21" s="68">
        <v>33</v>
      </c>
      <c r="L21" s="69" t="s">
        <v>104</v>
      </c>
      <c r="M21" s="67">
        <v>33</v>
      </c>
      <c r="N21" s="68">
        <v>33</v>
      </c>
      <c r="O21" s="68">
        <v>33</v>
      </c>
      <c r="P21" s="68">
        <v>33</v>
      </c>
      <c r="Q21" s="69">
        <v>33</v>
      </c>
      <c r="R21" s="67">
        <v>33</v>
      </c>
      <c r="S21" s="68">
        <v>21</v>
      </c>
      <c r="T21" s="68">
        <v>24</v>
      </c>
      <c r="U21" s="68">
        <v>33</v>
      </c>
      <c r="V21" s="69">
        <v>33</v>
      </c>
      <c r="W21" s="67"/>
      <c r="X21" s="68"/>
      <c r="Y21" s="68"/>
      <c r="Z21" s="68"/>
      <c r="AA21" s="69"/>
      <c r="AB21" s="67"/>
      <c r="AC21" s="68"/>
      <c r="AD21" s="68"/>
      <c r="AE21" s="68"/>
      <c r="AF21" s="69"/>
      <c r="AG21" s="67"/>
      <c r="AH21" s="68"/>
      <c r="AI21" s="68"/>
      <c r="AJ21" s="68"/>
      <c r="AK21" s="69"/>
      <c r="AL21" s="67"/>
      <c r="AM21" s="68"/>
      <c r="AN21" s="68"/>
      <c r="AO21" s="68"/>
      <c r="AP21" s="69"/>
      <c r="AQ21" s="67"/>
      <c r="AR21" s="68"/>
      <c r="AS21" s="68"/>
      <c r="AT21" s="68"/>
      <c r="AU21" s="69"/>
      <c r="AV21" s="67"/>
      <c r="AW21" s="68"/>
      <c r="AX21" s="68"/>
      <c r="AY21" s="68"/>
      <c r="AZ21" s="69"/>
      <c r="BA21" s="67"/>
      <c r="BB21" s="68"/>
      <c r="BC21" s="68"/>
      <c r="BD21" s="68"/>
      <c r="BE21" s="69"/>
      <c r="BF21" s="67"/>
      <c r="BG21" s="68"/>
      <c r="BH21" s="68"/>
      <c r="BI21" s="68"/>
      <c r="BJ21" s="69"/>
      <c r="BK21" s="67"/>
      <c r="BL21" s="68"/>
      <c r="BM21" s="68"/>
      <c r="BN21" s="68"/>
      <c r="BO21" s="69"/>
      <c r="BP21" s="67"/>
      <c r="BQ21" s="68"/>
      <c r="BR21" s="68"/>
      <c r="BS21" s="68"/>
      <c r="BT21" s="69"/>
      <c r="BU21" s="67"/>
      <c r="BV21" s="68"/>
      <c r="BW21" s="68"/>
      <c r="BX21" s="68"/>
      <c r="BY21" s="69"/>
      <c r="BZ21" s="37"/>
      <c r="CD21" s="1">
        <f t="shared" si="0"/>
        <v>33</v>
      </c>
      <c r="CE21" s="1">
        <f t="shared" si="1"/>
        <v>33</v>
      </c>
      <c r="CF21" s="1">
        <f t="shared" si="2"/>
        <v>33</v>
      </c>
      <c r="CG21" s="1">
        <f t="shared" si="3"/>
        <v>33</v>
      </c>
      <c r="CH21" s="1">
        <f t="shared" si="4"/>
        <v>33</v>
      </c>
      <c r="CI21" s="1">
        <f t="shared" si="5"/>
        <v>33</v>
      </c>
      <c r="CJ21" s="1">
        <f t="shared" si="6"/>
        <v>33</v>
      </c>
      <c r="CK21" s="1">
        <f t="shared" si="7"/>
        <v>33</v>
      </c>
      <c r="CL21" s="1">
        <f t="shared" si="8"/>
        <v>33</v>
      </c>
      <c r="CM21" s="1">
        <f t="shared" si="9"/>
        <v>33</v>
      </c>
      <c r="CN21" s="1">
        <f t="shared" si="10"/>
        <v>33</v>
      </c>
      <c r="CO21" s="1">
        <f t="shared" si="11"/>
        <v>33</v>
      </c>
      <c r="CP21" s="1">
        <f t="shared" si="12"/>
        <v>33</v>
      </c>
      <c r="CQ21" s="1">
        <f t="shared" si="13"/>
        <v>33</v>
      </c>
      <c r="CR21" s="1">
        <f t="shared" si="14"/>
        <v>33</v>
      </c>
      <c r="CS21" s="1">
        <f t="shared" si="15"/>
        <v>33</v>
      </c>
      <c r="CT21" s="1">
        <f t="shared" si="16"/>
        <v>21</v>
      </c>
      <c r="CU21" s="1">
        <f t="shared" si="17"/>
        <v>24</v>
      </c>
      <c r="CV21" s="1">
        <f t="shared" si="18"/>
        <v>33</v>
      </c>
      <c r="CW21" s="1">
        <f t="shared" si="19"/>
        <v>33</v>
      </c>
    </row>
    <row r="22" spans="1:78" ht="12.75">
      <c r="A22" s="16" t="s">
        <v>3</v>
      </c>
      <c r="B22" s="76"/>
      <c r="C22" s="77">
        <f aca="true" t="shared" si="20" ref="C22:AH22">SUM(CD7:CD21)</f>
        <v>1191</v>
      </c>
      <c r="D22" s="78">
        <f t="shared" si="20"/>
        <v>1326</v>
      </c>
      <c r="E22" s="78">
        <f t="shared" si="20"/>
        <v>1356</v>
      </c>
      <c r="F22" s="78">
        <f t="shared" si="20"/>
        <v>1405</v>
      </c>
      <c r="G22" s="79">
        <f t="shared" si="20"/>
        <v>1241</v>
      </c>
      <c r="H22" s="80">
        <f t="shared" si="20"/>
        <v>1392</v>
      </c>
      <c r="I22" s="78">
        <f t="shared" si="20"/>
        <v>1122</v>
      </c>
      <c r="J22" s="78">
        <f t="shared" si="20"/>
        <v>1305</v>
      </c>
      <c r="K22" s="78">
        <f t="shared" si="20"/>
        <v>1211</v>
      </c>
      <c r="L22" s="79">
        <f t="shared" si="20"/>
        <v>1349</v>
      </c>
      <c r="M22" s="80">
        <f t="shared" si="20"/>
        <v>1218</v>
      </c>
      <c r="N22" s="78">
        <f t="shared" si="20"/>
        <v>1427</v>
      </c>
      <c r="O22" s="78">
        <f t="shared" si="20"/>
        <v>1426</v>
      </c>
      <c r="P22" s="78">
        <f t="shared" si="20"/>
        <v>1279</v>
      </c>
      <c r="Q22" s="79">
        <f t="shared" si="20"/>
        <v>1186</v>
      </c>
      <c r="R22" s="80">
        <f t="shared" si="20"/>
        <v>1358</v>
      </c>
      <c r="S22" s="78">
        <f t="shared" si="20"/>
        <v>986</v>
      </c>
      <c r="T22" s="78">
        <f t="shared" si="20"/>
        <v>1089</v>
      </c>
      <c r="U22" s="78">
        <f t="shared" si="20"/>
        <v>1006</v>
      </c>
      <c r="V22" s="79">
        <f t="shared" si="20"/>
        <v>1069</v>
      </c>
      <c r="W22" s="80">
        <f t="shared" si="20"/>
        <v>0</v>
      </c>
      <c r="X22" s="78">
        <f t="shared" si="20"/>
        <v>0</v>
      </c>
      <c r="Y22" s="78">
        <f t="shared" si="20"/>
        <v>0</v>
      </c>
      <c r="Z22" s="78">
        <f t="shared" si="20"/>
        <v>0</v>
      </c>
      <c r="AA22" s="79">
        <f t="shared" si="20"/>
        <v>0</v>
      </c>
      <c r="AB22" s="80">
        <f t="shared" si="20"/>
        <v>0</v>
      </c>
      <c r="AC22" s="78">
        <f t="shared" si="20"/>
        <v>0</v>
      </c>
      <c r="AD22" s="78">
        <f t="shared" si="20"/>
        <v>0</v>
      </c>
      <c r="AE22" s="78">
        <f t="shared" si="20"/>
        <v>0</v>
      </c>
      <c r="AF22" s="79">
        <f t="shared" si="20"/>
        <v>0</v>
      </c>
      <c r="AG22" s="80">
        <f t="shared" si="20"/>
        <v>0</v>
      </c>
      <c r="AH22" s="78">
        <f t="shared" si="20"/>
        <v>0</v>
      </c>
      <c r="AI22" s="78">
        <f aca="true" t="shared" si="21" ref="AI22:BN22">SUM(DJ7:DJ21)</f>
        <v>0</v>
      </c>
      <c r="AJ22" s="78">
        <f t="shared" si="21"/>
        <v>0</v>
      </c>
      <c r="AK22" s="79">
        <f t="shared" si="21"/>
        <v>0</v>
      </c>
      <c r="AL22" s="80">
        <f t="shared" si="21"/>
        <v>0</v>
      </c>
      <c r="AM22" s="78">
        <f t="shared" si="21"/>
        <v>0</v>
      </c>
      <c r="AN22" s="78">
        <f t="shared" si="21"/>
        <v>0</v>
      </c>
      <c r="AO22" s="78">
        <f t="shared" si="21"/>
        <v>0</v>
      </c>
      <c r="AP22" s="79">
        <f t="shared" si="21"/>
        <v>0</v>
      </c>
      <c r="AQ22" s="80">
        <f t="shared" si="21"/>
        <v>0</v>
      </c>
      <c r="AR22" s="78">
        <f t="shared" si="21"/>
        <v>0</v>
      </c>
      <c r="AS22" s="78">
        <f t="shared" si="21"/>
        <v>0</v>
      </c>
      <c r="AT22" s="78">
        <f t="shared" si="21"/>
        <v>0</v>
      </c>
      <c r="AU22" s="79">
        <f t="shared" si="21"/>
        <v>0</v>
      </c>
      <c r="AV22" s="80">
        <f t="shared" si="21"/>
        <v>0</v>
      </c>
      <c r="AW22" s="78">
        <f t="shared" si="21"/>
        <v>0</v>
      </c>
      <c r="AX22" s="78">
        <f t="shared" si="21"/>
        <v>0</v>
      </c>
      <c r="AY22" s="78">
        <f t="shared" si="21"/>
        <v>0</v>
      </c>
      <c r="AZ22" s="79">
        <f t="shared" si="21"/>
        <v>0</v>
      </c>
      <c r="BA22" s="80">
        <f t="shared" si="21"/>
        <v>0</v>
      </c>
      <c r="BB22" s="78">
        <f t="shared" si="21"/>
        <v>0</v>
      </c>
      <c r="BC22" s="78">
        <f t="shared" si="21"/>
        <v>0</v>
      </c>
      <c r="BD22" s="78">
        <f t="shared" si="21"/>
        <v>0</v>
      </c>
      <c r="BE22" s="79">
        <f t="shared" si="21"/>
        <v>0</v>
      </c>
      <c r="BF22" s="80">
        <f t="shared" si="21"/>
        <v>0</v>
      </c>
      <c r="BG22" s="78">
        <f t="shared" si="21"/>
        <v>0</v>
      </c>
      <c r="BH22" s="78">
        <f t="shared" si="21"/>
        <v>0</v>
      </c>
      <c r="BI22" s="78">
        <f t="shared" si="21"/>
        <v>0</v>
      </c>
      <c r="BJ22" s="79">
        <f t="shared" si="21"/>
        <v>0</v>
      </c>
      <c r="BK22" s="80">
        <f t="shared" si="21"/>
        <v>0</v>
      </c>
      <c r="BL22" s="78">
        <f t="shared" si="21"/>
        <v>0</v>
      </c>
      <c r="BM22" s="78">
        <f t="shared" si="21"/>
        <v>0</v>
      </c>
      <c r="BN22" s="78">
        <f t="shared" si="21"/>
        <v>0</v>
      </c>
      <c r="BO22" s="79">
        <f>SUM(EP7:EP21)</f>
        <v>0</v>
      </c>
      <c r="BP22" s="80">
        <f>SUM(EQ7:EQ21)</f>
        <v>0</v>
      </c>
      <c r="BQ22" s="78">
        <f>SUM(ER7:ER21)</f>
        <v>0</v>
      </c>
      <c r="BR22" s="78">
        <f>SUM(ES7:ES21)</f>
        <v>0</v>
      </c>
      <c r="BS22" s="78">
        <f>SUM(ET7:ET21)</f>
        <v>0</v>
      </c>
      <c r="BT22" s="79">
        <f>SUM(EU7:EU21)</f>
        <v>0</v>
      </c>
      <c r="BU22" s="80">
        <f>SUM(EV7:EV21)</f>
        <v>0</v>
      </c>
      <c r="BV22" s="78">
        <f>SUM(EW7:EW21)</f>
        <v>0</v>
      </c>
      <c r="BW22" s="78">
        <f>SUM(EX7:EX21)</f>
        <v>0</v>
      </c>
      <c r="BX22" s="78">
        <f>SUM(EY7:EY21)</f>
        <v>0</v>
      </c>
      <c r="BY22" s="76">
        <f>SUM(EZ7:EZ21)</f>
        <v>0</v>
      </c>
      <c r="BZ22" s="37"/>
    </row>
    <row r="23" spans="1:79" s="25" customFormat="1" ht="12.75">
      <c r="A23" s="28" t="s">
        <v>6</v>
      </c>
      <c r="B23" s="81"/>
      <c r="C23" s="82">
        <f aca="true" t="shared" si="22" ref="C23:AH23">IF(SUM(C32:C61)&gt;3,(SUM(C32:C61)-3)*-5+SUM(CD32:CD61),SUM(CD32:CD61))</f>
        <v>0</v>
      </c>
      <c r="D23" s="83">
        <f t="shared" si="22"/>
        <v>10</v>
      </c>
      <c r="E23" s="84">
        <f t="shared" si="22"/>
        <v>0</v>
      </c>
      <c r="F23" s="84">
        <f t="shared" si="22"/>
        <v>0</v>
      </c>
      <c r="G23" s="85">
        <f t="shared" si="22"/>
        <v>0</v>
      </c>
      <c r="H23" s="86">
        <f t="shared" si="22"/>
        <v>0</v>
      </c>
      <c r="I23" s="84">
        <f t="shared" si="22"/>
        <v>0</v>
      </c>
      <c r="J23" s="84">
        <f t="shared" si="22"/>
        <v>10</v>
      </c>
      <c r="K23" s="84">
        <f t="shared" si="22"/>
        <v>0</v>
      </c>
      <c r="L23" s="85">
        <f t="shared" si="22"/>
        <v>0</v>
      </c>
      <c r="M23" s="86">
        <f t="shared" si="22"/>
        <v>10</v>
      </c>
      <c r="N23" s="84">
        <f t="shared" si="22"/>
        <v>0</v>
      </c>
      <c r="O23" s="84">
        <f t="shared" si="22"/>
        <v>0</v>
      </c>
      <c r="P23" s="84">
        <f t="shared" si="22"/>
        <v>0</v>
      </c>
      <c r="Q23" s="85">
        <f t="shared" si="22"/>
        <v>0</v>
      </c>
      <c r="R23" s="86">
        <f t="shared" si="22"/>
        <v>0</v>
      </c>
      <c r="S23" s="84">
        <f t="shared" si="22"/>
        <v>0</v>
      </c>
      <c r="T23" s="84">
        <f t="shared" si="22"/>
        <v>-10</v>
      </c>
      <c r="U23" s="84">
        <f t="shared" si="22"/>
        <v>-10</v>
      </c>
      <c r="V23" s="85">
        <f t="shared" si="22"/>
        <v>10</v>
      </c>
      <c r="W23" s="86">
        <f t="shared" si="22"/>
        <v>0</v>
      </c>
      <c r="X23" s="84">
        <f t="shared" si="22"/>
        <v>0</v>
      </c>
      <c r="Y23" s="84">
        <f t="shared" si="22"/>
        <v>0</v>
      </c>
      <c r="Z23" s="84">
        <f t="shared" si="22"/>
        <v>0</v>
      </c>
      <c r="AA23" s="85">
        <f t="shared" si="22"/>
        <v>0</v>
      </c>
      <c r="AB23" s="86">
        <f t="shared" si="22"/>
        <v>0</v>
      </c>
      <c r="AC23" s="84">
        <f t="shared" si="22"/>
        <v>0</v>
      </c>
      <c r="AD23" s="84">
        <f t="shared" si="22"/>
        <v>0</v>
      </c>
      <c r="AE23" s="84">
        <f t="shared" si="22"/>
        <v>0</v>
      </c>
      <c r="AF23" s="85">
        <f t="shared" si="22"/>
        <v>0</v>
      </c>
      <c r="AG23" s="86">
        <f t="shared" si="22"/>
        <v>0</v>
      </c>
      <c r="AH23" s="84">
        <f t="shared" si="22"/>
        <v>0</v>
      </c>
      <c r="AI23" s="84">
        <f aca="true" t="shared" si="23" ref="AI23:BN23">IF(SUM(AI32:AI61)&gt;3,(SUM(AI32:AI61)-3)*-5+SUM(DJ32:DJ61),SUM(DJ32:DJ61))</f>
        <v>0</v>
      </c>
      <c r="AJ23" s="84">
        <f t="shared" si="23"/>
        <v>0</v>
      </c>
      <c r="AK23" s="85">
        <f t="shared" si="23"/>
        <v>0</v>
      </c>
      <c r="AL23" s="86">
        <f t="shared" si="23"/>
        <v>0</v>
      </c>
      <c r="AM23" s="84">
        <f t="shared" si="23"/>
        <v>0</v>
      </c>
      <c r="AN23" s="84">
        <f t="shared" si="23"/>
        <v>0</v>
      </c>
      <c r="AO23" s="84">
        <f t="shared" si="23"/>
        <v>0</v>
      </c>
      <c r="AP23" s="85">
        <f t="shared" si="23"/>
        <v>0</v>
      </c>
      <c r="AQ23" s="86">
        <f t="shared" si="23"/>
        <v>0</v>
      </c>
      <c r="AR23" s="84">
        <f t="shared" si="23"/>
        <v>0</v>
      </c>
      <c r="AS23" s="84">
        <f t="shared" si="23"/>
        <v>0</v>
      </c>
      <c r="AT23" s="84">
        <f t="shared" si="23"/>
        <v>0</v>
      </c>
      <c r="AU23" s="85">
        <f t="shared" si="23"/>
        <v>0</v>
      </c>
      <c r="AV23" s="86">
        <f t="shared" si="23"/>
        <v>0</v>
      </c>
      <c r="AW23" s="84">
        <f t="shared" si="23"/>
        <v>0</v>
      </c>
      <c r="AX23" s="84">
        <f t="shared" si="23"/>
        <v>0</v>
      </c>
      <c r="AY23" s="84">
        <f t="shared" si="23"/>
        <v>0</v>
      </c>
      <c r="AZ23" s="85">
        <f t="shared" si="23"/>
        <v>0</v>
      </c>
      <c r="BA23" s="86">
        <f t="shared" si="23"/>
        <v>0</v>
      </c>
      <c r="BB23" s="84">
        <f t="shared" si="23"/>
        <v>0</v>
      </c>
      <c r="BC23" s="84">
        <f t="shared" si="23"/>
        <v>0</v>
      </c>
      <c r="BD23" s="84">
        <f t="shared" si="23"/>
        <v>0</v>
      </c>
      <c r="BE23" s="85">
        <f t="shared" si="23"/>
        <v>0</v>
      </c>
      <c r="BF23" s="86">
        <f t="shared" si="23"/>
        <v>0</v>
      </c>
      <c r="BG23" s="84">
        <f t="shared" si="23"/>
        <v>0</v>
      </c>
      <c r="BH23" s="84">
        <f t="shared" si="23"/>
        <v>0</v>
      </c>
      <c r="BI23" s="84">
        <f t="shared" si="23"/>
        <v>0</v>
      </c>
      <c r="BJ23" s="85">
        <f t="shared" si="23"/>
        <v>0</v>
      </c>
      <c r="BK23" s="86">
        <f t="shared" si="23"/>
        <v>0</v>
      </c>
      <c r="BL23" s="84">
        <f t="shared" si="23"/>
        <v>0</v>
      </c>
      <c r="BM23" s="84">
        <f t="shared" si="23"/>
        <v>0</v>
      </c>
      <c r="BN23" s="84">
        <f t="shared" si="23"/>
        <v>0</v>
      </c>
      <c r="BO23" s="85">
        <f>IF(SUM(BO32:BO61)&gt;3,(SUM(BO32:BO61)-3)*-5+SUM(EP32:EP61),SUM(EP32:EP61))</f>
        <v>0</v>
      </c>
      <c r="BP23" s="86">
        <f>IF(SUM(BP32:BP61)&gt;3,(SUM(BP32:BP61)-3)*-5+SUM(EQ32:EQ61),SUM(EQ32:EQ61))</f>
        <v>0</v>
      </c>
      <c r="BQ23" s="84">
        <f>IF(SUM(BQ32:BQ61)&gt;3,(SUM(BQ32:BQ61)-3)*-5+SUM(ER32:ER61),SUM(ER32:ER61))</f>
        <v>0</v>
      </c>
      <c r="BR23" s="84">
        <f>IF(SUM(BR32:BR61)&gt;3,(SUM(BR32:BR61)-3)*-5+SUM(ES32:ES61),SUM(ES32:ES61))</f>
        <v>0</v>
      </c>
      <c r="BS23" s="84">
        <f>IF(SUM(BS32:BS61)&gt;3,(SUM(BS32:BS61)-3)*-5+SUM(ET32:ET61),SUM(ET32:ET61))</f>
        <v>0</v>
      </c>
      <c r="BT23" s="85">
        <f>IF(SUM(BT32:BT61)&gt;3,(SUM(BT32:BT61)-3)*-5+SUM(EU32:EU61),SUM(EU32:EU61))</f>
        <v>0</v>
      </c>
      <c r="BU23" s="86">
        <f>IF(SUM(BU32:BU61)&gt;3,(SUM(BU32:BU61)-3)*-5+SUM(EV32:EV61),SUM(EV32:EV61))</f>
        <v>0</v>
      </c>
      <c r="BV23" s="84">
        <f>IF(SUM(BV32:BV61)&gt;3,(SUM(BV32:BV61)-3)*-5+SUM(EW32:EW61),SUM(EW32:EW61))</f>
        <v>0</v>
      </c>
      <c r="BW23" s="84">
        <f>IF(SUM(BW32:BW61)&gt;3,(SUM(BW32:BW61)-3)*-5+SUM(EX32:EX61),SUM(EX32:EX61))</f>
        <v>0</v>
      </c>
      <c r="BX23" s="84">
        <f>IF(SUM(BX32:BX61)&gt;3,(SUM(BX32:BX61)-3)*-5+SUM(EY32:EY61),SUM(EY32:EY61))</f>
        <v>0</v>
      </c>
      <c r="BY23" s="81">
        <f>IF(SUM(BY32:BY61)&gt;3,(SUM(BY32:BY61)-3)*-5+SUM(EZ32:EZ61),SUM(EZ32:EZ61))</f>
        <v>0</v>
      </c>
      <c r="BZ23" s="24"/>
      <c r="CA23" s="26"/>
    </row>
    <row r="24" spans="1:156" s="18" customFormat="1" ht="12.75">
      <c r="A24" s="17" t="s">
        <v>4</v>
      </c>
      <c r="B24" s="87">
        <f>SUM(B7:B21)</f>
        <v>1507</v>
      </c>
      <c r="C24" s="88">
        <f aca="true" t="shared" si="24" ref="C24:AH24">IF($CC$5="T",C68,C22+C23)</f>
        <v>1191</v>
      </c>
      <c r="D24" s="88">
        <f t="shared" si="24"/>
        <v>1336</v>
      </c>
      <c r="E24" s="88">
        <f t="shared" si="24"/>
        <v>1356</v>
      </c>
      <c r="F24" s="88">
        <f t="shared" si="24"/>
        <v>1405</v>
      </c>
      <c r="G24" s="88">
        <f t="shared" si="24"/>
        <v>1241</v>
      </c>
      <c r="H24" s="88">
        <f t="shared" si="24"/>
        <v>1392</v>
      </c>
      <c r="I24" s="88">
        <f t="shared" si="24"/>
        <v>1122</v>
      </c>
      <c r="J24" s="88">
        <f t="shared" si="24"/>
        <v>1315</v>
      </c>
      <c r="K24" s="88">
        <f t="shared" si="24"/>
        <v>1211</v>
      </c>
      <c r="L24" s="88">
        <f t="shared" si="24"/>
        <v>1349</v>
      </c>
      <c r="M24" s="88">
        <f t="shared" si="24"/>
        <v>1228</v>
      </c>
      <c r="N24" s="88">
        <f t="shared" si="24"/>
        <v>1427</v>
      </c>
      <c r="O24" s="88">
        <f t="shared" si="24"/>
        <v>1426</v>
      </c>
      <c r="P24" s="88">
        <f t="shared" si="24"/>
        <v>1279</v>
      </c>
      <c r="Q24" s="88">
        <f t="shared" si="24"/>
        <v>1186</v>
      </c>
      <c r="R24" s="88">
        <f t="shared" si="24"/>
        <v>1358</v>
      </c>
      <c r="S24" s="88">
        <f t="shared" si="24"/>
        <v>986</v>
      </c>
      <c r="T24" s="88">
        <f t="shared" si="24"/>
        <v>1079</v>
      </c>
      <c r="U24" s="88">
        <f t="shared" si="24"/>
        <v>996</v>
      </c>
      <c r="V24" s="88">
        <f t="shared" si="24"/>
        <v>1079</v>
      </c>
      <c r="W24" s="88">
        <f t="shared" si="24"/>
        <v>0</v>
      </c>
      <c r="X24" s="88">
        <f t="shared" si="24"/>
        <v>0</v>
      </c>
      <c r="Y24" s="88">
        <f t="shared" si="24"/>
        <v>0</v>
      </c>
      <c r="Z24" s="88">
        <f t="shared" si="24"/>
        <v>0</v>
      </c>
      <c r="AA24" s="88">
        <f t="shared" si="24"/>
        <v>0</v>
      </c>
      <c r="AB24" s="88">
        <f t="shared" si="24"/>
        <v>0</v>
      </c>
      <c r="AC24" s="88">
        <f t="shared" si="24"/>
        <v>0</v>
      </c>
      <c r="AD24" s="88">
        <f t="shared" si="24"/>
        <v>0</v>
      </c>
      <c r="AE24" s="88">
        <f t="shared" si="24"/>
        <v>0</v>
      </c>
      <c r="AF24" s="88">
        <f t="shared" si="24"/>
        <v>0</v>
      </c>
      <c r="AG24" s="88">
        <f t="shared" si="24"/>
        <v>0</v>
      </c>
      <c r="AH24" s="88">
        <f t="shared" si="24"/>
        <v>0</v>
      </c>
      <c r="AI24" s="88">
        <f aca="true" t="shared" si="25" ref="AI24:BN24">IF($CC$5="T",AI68,AI22+AI23)</f>
        <v>0</v>
      </c>
      <c r="AJ24" s="88">
        <f t="shared" si="25"/>
        <v>0</v>
      </c>
      <c r="AK24" s="88">
        <f t="shared" si="25"/>
        <v>0</v>
      </c>
      <c r="AL24" s="88">
        <f t="shared" si="25"/>
        <v>0</v>
      </c>
      <c r="AM24" s="88">
        <f t="shared" si="25"/>
        <v>0</v>
      </c>
      <c r="AN24" s="88">
        <f t="shared" si="25"/>
        <v>0</v>
      </c>
      <c r="AO24" s="88">
        <f t="shared" si="25"/>
        <v>0</v>
      </c>
      <c r="AP24" s="88">
        <f t="shared" si="25"/>
        <v>0</v>
      </c>
      <c r="AQ24" s="88">
        <f t="shared" si="25"/>
        <v>0</v>
      </c>
      <c r="AR24" s="88">
        <f t="shared" si="25"/>
        <v>0</v>
      </c>
      <c r="AS24" s="88">
        <f t="shared" si="25"/>
        <v>0</v>
      </c>
      <c r="AT24" s="88">
        <f t="shared" si="25"/>
        <v>0</v>
      </c>
      <c r="AU24" s="88">
        <f t="shared" si="25"/>
        <v>0</v>
      </c>
      <c r="AV24" s="88">
        <f t="shared" si="25"/>
        <v>0</v>
      </c>
      <c r="AW24" s="88">
        <f t="shared" si="25"/>
        <v>0</v>
      </c>
      <c r="AX24" s="88">
        <f t="shared" si="25"/>
        <v>0</v>
      </c>
      <c r="AY24" s="88">
        <f t="shared" si="25"/>
        <v>0</v>
      </c>
      <c r="AZ24" s="88">
        <f t="shared" si="25"/>
        <v>0</v>
      </c>
      <c r="BA24" s="88">
        <f t="shared" si="25"/>
        <v>0</v>
      </c>
      <c r="BB24" s="88">
        <f t="shared" si="25"/>
        <v>0</v>
      </c>
      <c r="BC24" s="88">
        <f t="shared" si="25"/>
        <v>0</v>
      </c>
      <c r="BD24" s="88">
        <f t="shared" si="25"/>
        <v>0</v>
      </c>
      <c r="BE24" s="88">
        <f t="shared" si="25"/>
        <v>0</v>
      </c>
      <c r="BF24" s="88">
        <f t="shared" si="25"/>
        <v>0</v>
      </c>
      <c r="BG24" s="88">
        <f t="shared" si="25"/>
        <v>0</v>
      </c>
      <c r="BH24" s="88">
        <f t="shared" si="25"/>
        <v>0</v>
      </c>
      <c r="BI24" s="88">
        <f t="shared" si="25"/>
        <v>0</v>
      </c>
      <c r="BJ24" s="88">
        <f t="shared" si="25"/>
        <v>0</v>
      </c>
      <c r="BK24" s="88">
        <f t="shared" si="25"/>
        <v>0</v>
      </c>
      <c r="BL24" s="88">
        <f t="shared" si="25"/>
        <v>0</v>
      </c>
      <c r="BM24" s="88">
        <f t="shared" si="25"/>
        <v>0</v>
      </c>
      <c r="BN24" s="88">
        <f t="shared" si="25"/>
        <v>0</v>
      </c>
      <c r="BO24" s="88">
        <f aca="true" t="shared" si="26" ref="BO24:BY24">IF($CC$5="T",BO68,BO22+BO23)</f>
        <v>0</v>
      </c>
      <c r="BP24" s="88">
        <f t="shared" si="26"/>
        <v>0</v>
      </c>
      <c r="BQ24" s="88">
        <f t="shared" si="26"/>
        <v>0</v>
      </c>
      <c r="BR24" s="88">
        <f t="shared" si="26"/>
        <v>0</v>
      </c>
      <c r="BS24" s="88">
        <f t="shared" si="26"/>
        <v>0</v>
      </c>
      <c r="BT24" s="88">
        <f t="shared" si="26"/>
        <v>0</v>
      </c>
      <c r="BU24" s="88">
        <f t="shared" si="26"/>
        <v>0</v>
      </c>
      <c r="BV24" s="88">
        <f t="shared" si="26"/>
        <v>0</v>
      </c>
      <c r="BW24" s="88">
        <f t="shared" si="26"/>
        <v>0</v>
      </c>
      <c r="BX24" s="88">
        <f t="shared" si="26"/>
        <v>0</v>
      </c>
      <c r="BY24" s="88">
        <f t="shared" si="26"/>
        <v>0</v>
      </c>
      <c r="BZ24" s="38"/>
      <c r="CA24" s="19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</row>
    <row r="25" spans="1:156" s="19" customFormat="1" ht="12.75">
      <c r="A25" s="75" t="s">
        <v>7</v>
      </c>
      <c r="B25" s="89"/>
      <c r="C25" s="74">
        <v>14</v>
      </c>
      <c r="D25" s="74">
        <v>8</v>
      </c>
      <c r="E25" s="74">
        <v>6</v>
      </c>
      <c r="F25" s="74">
        <v>3</v>
      </c>
      <c r="G25" s="74">
        <v>11</v>
      </c>
      <c r="H25" s="74">
        <v>4</v>
      </c>
      <c r="I25" s="74">
        <v>16</v>
      </c>
      <c r="J25" s="74">
        <v>9</v>
      </c>
      <c r="K25" s="74">
        <v>13</v>
      </c>
      <c r="L25" s="74">
        <v>7</v>
      </c>
      <c r="M25" s="74">
        <v>12</v>
      </c>
      <c r="N25" s="74">
        <v>1</v>
      </c>
      <c r="O25" s="74">
        <v>2</v>
      </c>
      <c r="P25" s="74">
        <v>10</v>
      </c>
      <c r="Q25" s="74">
        <v>15</v>
      </c>
      <c r="R25" s="74">
        <v>5</v>
      </c>
      <c r="S25" s="74">
        <v>19</v>
      </c>
      <c r="T25" s="74">
        <v>17</v>
      </c>
      <c r="U25" s="74">
        <v>18</v>
      </c>
      <c r="V25" s="74">
        <v>17</v>
      </c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79" s="21" customFormat="1" ht="12.75">
      <c r="A26" s="27" t="s">
        <v>8</v>
      </c>
      <c r="B26" s="20"/>
      <c r="C26" s="41">
        <f aca="true" t="shared" si="27" ref="C26:AH26">C24/$B24*100</f>
        <v>79.03118779031188</v>
      </c>
      <c r="D26" s="29">
        <f t="shared" si="27"/>
        <v>88.65295288652952</v>
      </c>
      <c r="E26" s="29">
        <f t="shared" si="27"/>
        <v>89.98009289980094</v>
      </c>
      <c r="F26" s="29">
        <f t="shared" si="27"/>
        <v>93.23158593231587</v>
      </c>
      <c r="G26" s="29">
        <f t="shared" si="27"/>
        <v>82.34903782349038</v>
      </c>
      <c r="H26" s="29">
        <f t="shared" si="27"/>
        <v>92.36894492368944</v>
      </c>
      <c r="I26" s="29">
        <f t="shared" si="27"/>
        <v>74.45255474452554</v>
      </c>
      <c r="J26" s="29">
        <f t="shared" si="27"/>
        <v>87.25945587259456</v>
      </c>
      <c r="K26" s="29">
        <f t="shared" si="27"/>
        <v>80.35832780358328</v>
      </c>
      <c r="L26" s="29">
        <f t="shared" si="27"/>
        <v>89.51559389515594</v>
      </c>
      <c r="M26" s="29">
        <f t="shared" si="27"/>
        <v>81.48639681486397</v>
      </c>
      <c r="N26" s="29">
        <f t="shared" si="27"/>
        <v>94.6914399469144</v>
      </c>
      <c r="O26" s="29">
        <f t="shared" si="27"/>
        <v>94.62508294625083</v>
      </c>
      <c r="P26" s="29">
        <f t="shared" si="27"/>
        <v>84.87060384870604</v>
      </c>
      <c r="Q26" s="29">
        <f t="shared" si="27"/>
        <v>78.69940278699403</v>
      </c>
      <c r="R26" s="29">
        <f t="shared" si="27"/>
        <v>90.11280690112807</v>
      </c>
      <c r="S26" s="29">
        <f t="shared" si="27"/>
        <v>65.42800265428002</v>
      </c>
      <c r="T26" s="29">
        <f t="shared" si="27"/>
        <v>71.59920371599203</v>
      </c>
      <c r="U26" s="29">
        <f t="shared" si="27"/>
        <v>66.09157266091573</v>
      </c>
      <c r="V26" s="29">
        <f t="shared" si="27"/>
        <v>71.59920371599203</v>
      </c>
      <c r="W26" s="29">
        <f t="shared" si="27"/>
        <v>0</v>
      </c>
      <c r="X26" s="29">
        <f t="shared" si="27"/>
        <v>0</v>
      </c>
      <c r="Y26" s="29">
        <f t="shared" si="27"/>
        <v>0</v>
      </c>
      <c r="Z26" s="29">
        <f t="shared" si="27"/>
        <v>0</v>
      </c>
      <c r="AA26" s="29">
        <f t="shared" si="27"/>
        <v>0</v>
      </c>
      <c r="AB26" s="29">
        <f t="shared" si="27"/>
        <v>0</v>
      </c>
      <c r="AC26" s="29">
        <f t="shared" si="27"/>
        <v>0</v>
      </c>
      <c r="AD26" s="29">
        <f t="shared" si="27"/>
        <v>0</v>
      </c>
      <c r="AE26" s="29">
        <f t="shared" si="27"/>
        <v>0</v>
      </c>
      <c r="AF26" s="29">
        <f t="shared" si="27"/>
        <v>0</v>
      </c>
      <c r="AG26" s="29">
        <f t="shared" si="27"/>
        <v>0</v>
      </c>
      <c r="AH26" s="29">
        <f t="shared" si="27"/>
        <v>0</v>
      </c>
      <c r="AI26" s="29">
        <f aca="true" t="shared" si="28" ref="AI26:BN26">AI24/$B24*100</f>
        <v>0</v>
      </c>
      <c r="AJ26" s="29">
        <f t="shared" si="28"/>
        <v>0</v>
      </c>
      <c r="AK26" s="29">
        <f t="shared" si="28"/>
        <v>0</v>
      </c>
      <c r="AL26" s="29">
        <f t="shared" si="28"/>
        <v>0</v>
      </c>
      <c r="AM26" s="29">
        <f t="shared" si="28"/>
        <v>0</v>
      </c>
      <c r="AN26" s="29">
        <f t="shared" si="28"/>
        <v>0</v>
      </c>
      <c r="AO26" s="29">
        <f t="shared" si="28"/>
        <v>0</v>
      </c>
      <c r="AP26" s="29">
        <f t="shared" si="28"/>
        <v>0</v>
      </c>
      <c r="AQ26" s="29">
        <f t="shared" si="28"/>
        <v>0</v>
      </c>
      <c r="AR26" s="29">
        <f t="shared" si="28"/>
        <v>0</v>
      </c>
      <c r="AS26" s="29">
        <f t="shared" si="28"/>
        <v>0</v>
      </c>
      <c r="AT26" s="29">
        <f t="shared" si="28"/>
        <v>0</v>
      </c>
      <c r="AU26" s="29">
        <f t="shared" si="28"/>
        <v>0</v>
      </c>
      <c r="AV26" s="29">
        <f t="shared" si="28"/>
        <v>0</v>
      </c>
      <c r="AW26" s="29">
        <f t="shared" si="28"/>
        <v>0</v>
      </c>
      <c r="AX26" s="29">
        <f t="shared" si="28"/>
        <v>0</v>
      </c>
      <c r="AY26" s="29">
        <f t="shared" si="28"/>
        <v>0</v>
      </c>
      <c r="AZ26" s="29">
        <f t="shared" si="28"/>
        <v>0</v>
      </c>
      <c r="BA26" s="29">
        <f t="shared" si="28"/>
        <v>0</v>
      </c>
      <c r="BB26" s="29">
        <f t="shared" si="28"/>
        <v>0</v>
      </c>
      <c r="BC26" s="29">
        <f t="shared" si="28"/>
        <v>0</v>
      </c>
      <c r="BD26" s="29">
        <f t="shared" si="28"/>
        <v>0</v>
      </c>
      <c r="BE26" s="29">
        <f t="shared" si="28"/>
        <v>0</v>
      </c>
      <c r="BF26" s="29">
        <f t="shared" si="28"/>
        <v>0</v>
      </c>
      <c r="BG26" s="29">
        <f t="shared" si="28"/>
        <v>0</v>
      </c>
      <c r="BH26" s="29">
        <f t="shared" si="28"/>
        <v>0</v>
      </c>
      <c r="BI26" s="29">
        <f t="shared" si="28"/>
        <v>0</v>
      </c>
      <c r="BJ26" s="29">
        <f t="shared" si="28"/>
        <v>0</v>
      </c>
      <c r="BK26" s="29">
        <f t="shared" si="28"/>
        <v>0</v>
      </c>
      <c r="BL26" s="29">
        <f t="shared" si="28"/>
        <v>0</v>
      </c>
      <c r="BM26" s="29">
        <f t="shared" si="28"/>
        <v>0</v>
      </c>
      <c r="BN26" s="29">
        <f t="shared" si="28"/>
        <v>0</v>
      </c>
      <c r="BO26" s="29">
        <f aca="true" t="shared" si="29" ref="BO26:BY26">BO24/$B24*100</f>
        <v>0</v>
      </c>
      <c r="BP26" s="29">
        <f t="shared" si="29"/>
        <v>0</v>
      </c>
      <c r="BQ26" s="29">
        <f t="shared" si="29"/>
        <v>0</v>
      </c>
      <c r="BR26" s="29">
        <f t="shared" si="29"/>
        <v>0</v>
      </c>
      <c r="BS26" s="29">
        <f t="shared" si="29"/>
        <v>0</v>
      </c>
      <c r="BT26" s="29">
        <f t="shared" si="29"/>
        <v>0</v>
      </c>
      <c r="BU26" s="29">
        <f t="shared" si="29"/>
        <v>0</v>
      </c>
      <c r="BV26" s="29">
        <f t="shared" si="29"/>
        <v>0</v>
      </c>
      <c r="BW26" s="29">
        <f t="shared" si="29"/>
        <v>0</v>
      </c>
      <c r="BX26" s="29">
        <f t="shared" si="29"/>
        <v>0</v>
      </c>
      <c r="BY26" s="29">
        <f t="shared" si="29"/>
        <v>0</v>
      </c>
      <c r="BZ26" s="39"/>
      <c r="CA26" s="22"/>
    </row>
    <row r="27" spans="73:77" ht="6" customHeight="1">
      <c r="BU27" s="13"/>
      <c r="BV27" s="13"/>
      <c r="BW27" s="13"/>
      <c r="BX27" s="13"/>
      <c r="BY27" s="13"/>
    </row>
    <row r="28" spans="1:77" ht="12.75">
      <c r="A28" s="1"/>
      <c r="C28" s="3" t="s">
        <v>9</v>
      </c>
      <c r="G28" s="1" t="s">
        <v>35</v>
      </c>
      <c r="AB28" s="3"/>
      <c r="BA28" s="3"/>
      <c r="BU28" s="13"/>
      <c r="BV28" s="13"/>
      <c r="BW28" s="13"/>
      <c r="BX28" s="13"/>
      <c r="BY28" s="13"/>
    </row>
    <row r="29" spans="1:77" ht="12.75">
      <c r="A29" s="3" t="s">
        <v>11</v>
      </c>
      <c r="C29" s="1">
        <f aca="true" t="shared" si="30" ref="C29:AH29">C24-$B24</f>
        <v>-316</v>
      </c>
      <c r="D29" s="1">
        <f t="shared" si="30"/>
        <v>-171</v>
      </c>
      <c r="E29" s="1">
        <f t="shared" si="30"/>
        <v>-151</v>
      </c>
      <c r="F29" s="1">
        <f t="shared" si="30"/>
        <v>-102</v>
      </c>
      <c r="G29" s="1">
        <f t="shared" si="30"/>
        <v>-266</v>
      </c>
      <c r="H29" s="1">
        <f t="shared" si="30"/>
        <v>-115</v>
      </c>
      <c r="I29" s="1">
        <f t="shared" si="30"/>
        <v>-385</v>
      </c>
      <c r="J29" s="1">
        <f t="shared" si="30"/>
        <v>-192</v>
      </c>
      <c r="K29" s="1">
        <f t="shared" si="30"/>
        <v>-296</v>
      </c>
      <c r="L29" s="1">
        <f t="shared" si="30"/>
        <v>-158</v>
      </c>
      <c r="M29" s="1">
        <f t="shared" si="30"/>
        <v>-279</v>
      </c>
      <c r="N29" s="1">
        <f t="shared" si="30"/>
        <v>-80</v>
      </c>
      <c r="O29" s="1">
        <f t="shared" si="30"/>
        <v>-81</v>
      </c>
      <c r="P29" s="1">
        <f t="shared" si="30"/>
        <v>-228</v>
      </c>
      <c r="Q29" s="1">
        <f t="shared" si="30"/>
        <v>-321</v>
      </c>
      <c r="R29" s="1">
        <f t="shared" si="30"/>
        <v>-149</v>
      </c>
      <c r="S29" s="1">
        <f t="shared" si="30"/>
        <v>-521</v>
      </c>
      <c r="T29" s="1">
        <f t="shared" si="30"/>
        <v>-428</v>
      </c>
      <c r="U29" s="1">
        <f t="shared" si="30"/>
        <v>-511</v>
      </c>
      <c r="V29" s="1">
        <f t="shared" si="30"/>
        <v>-428</v>
      </c>
      <c r="W29" s="1">
        <f t="shared" si="30"/>
        <v>-1507</v>
      </c>
      <c r="X29" s="1">
        <f t="shared" si="30"/>
        <v>-1507</v>
      </c>
      <c r="Y29" s="1">
        <f t="shared" si="30"/>
        <v>-1507</v>
      </c>
      <c r="Z29" s="1">
        <f t="shared" si="30"/>
        <v>-1507</v>
      </c>
      <c r="AA29" s="1">
        <f t="shared" si="30"/>
        <v>-1507</v>
      </c>
      <c r="AB29" s="1">
        <f t="shared" si="30"/>
        <v>-1507</v>
      </c>
      <c r="AC29" s="1">
        <f t="shared" si="30"/>
        <v>-1507</v>
      </c>
      <c r="AD29" s="1">
        <f t="shared" si="30"/>
        <v>-1507</v>
      </c>
      <c r="AE29" s="1">
        <f t="shared" si="30"/>
        <v>-1507</v>
      </c>
      <c r="AF29" s="1">
        <f t="shared" si="30"/>
        <v>-1507</v>
      </c>
      <c r="AG29" s="1">
        <f t="shared" si="30"/>
        <v>-1507</v>
      </c>
      <c r="AH29" s="1">
        <f t="shared" si="30"/>
        <v>-1507</v>
      </c>
      <c r="AI29" s="1">
        <f aca="true" t="shared" si="31" ref="AI29:BN29">AI24-$B24</f>
        <v>-1507</v>
      </c>
      <c r="AJ29" s="1">
        <f t="shared" si="31"/>
        <v>-1507</v>
      </c>
      <c r="AK29" s="1">
        <f t="shared" si="31"/>
        <v>-1507</v>
      </c>
      <c r="AL29" s="1">
        <f t="shared" si="31"/>
        <v>-1507</v>
      </c>
      <c r="AM29" s="1">
        <f t="shared" si="31"/>
        <v>-1507</v>
      </c>
      <c r="AN29" s="1">
        <f t="shared" si="31"/>
        <v>-1507</v>
      </c>
      <c r="AO29" s="1">
        <f t="shared" si="31"/>
        <v>-1507</v>
      </c>
      <c r="AP29" s="1">
        <f t="shared" si="31"/>
        <v>-1507</v>
      </c>
      <c r="AQ29" s="1">
        <f t="shared" si="31"/>
        <v>-1507</v>
      </c>
      <c r="AR29" s="1">
        <f t="shared" si="31"/>
        <v>-1507</v>
      </c>
      <c r="AS29" s="1">
        <f t="shared" si="31"/>
        <v>-1507</v>
      </c>
      <c r="AT29" s="1">
        <f t="shared" si="31"/>
        <v>-1507</v>
      </c>
      <c r="AU29" s="1">
        <f t="shared" si="31"/>
        <v>-1507</v>
      </c>
      <c r="AV29" s="1">
        <f t="shared" si="31"/>
        <v>-1507</v>
      </c>
      <c r="AW29" s="1">
        <f t="shared" si="31"/>
        <v>-1507</v>
      </c>
      <c r="AX29" s="1">
        <f t="shared" si="31"/>
        <v>-1507</v>
      </c>
      <c r="AY29" s="1">
        <f t="shared" si="31"/>
        <v>-1507</v>
      </c>
      <c r="AZ29" s="1">
        <f t="shared" si="31"/>
        <v>-1507</v>
      </c>
      <c r="BA29" s="1">
        <f t="shared" si="31"/>
        <v>-1507</v>
      </c>
      <c r="BB29" s="1">
        <f t="shared" si="31"/>
        <v>-1507</v>
      </c>
      <c r="BC29" s="1">
        <f t="shared" si="31"/>
        <v>-1507</v>
      </c>
      <c r="BD29" s="1">
        <f t="shared" si="31"/>
        <v>-1507</v>
      </c>
      <c r="BE29" s="1">
        <f t="shared" si="31"/>
        <v>-1507</v>
      </c>
      <c r="BF29" s="1">
        <f t="shared" si="31"/>
        <v>-1507</v>
      </c>
      <c r="BG29" s="1">
        <f t="shared" si="31"/>
        <v>-1507</v>
      </c>
      <c r="BH29" s="1">
        <f t="shared" si="31"/>
        <v>-1507</v>
      </c>
      <c r="BI29" s="1">
        <f t="shared" si="31"/>
        <v>-1507</v>
      </c>
      <c r="BJ29" s="1">
        <f t="shared" si="31"/>
        <v>-1507</v>
      </c>
      <c r="BK29" s="1">
        <f t="shared" si="31"/>
        <v>-1507</v>
      </c>
      <c r="BL29" s="1">
        <f t="shared" si="31"/>
        <v>-1507</v>
      </c>
      <c r="BM29" s="1">
        <f t="shared" si="31"/>
        <v>-1507</v>
      </c>
      <c r="BN29" s="1">
        <f t="shared" si="31"/>
        <v>-1507</v>
      </c>
      <c r="BO29" s="1">
        <f aca="true" t="shared" si="32" ref="BO29:BY29">BO24-$B24</f>
        <v>-1507</v>
      </c>
      <c r="BP29" s="1">
        <f t="shared" si="32"/>
        <v>-1507</v>
      </c>
      <c r="BQ29" s="1">
        <f t="shared" si="32"/>
        <v>-1507</v>
      </c>
      <c r="BR29" s="1">
        <f t="shared" si="32"/>
        <v>-1507</v>
      </c>
      <c r="BS29" s="1">
        <f t="shared" si="32"/>
        <v>-1507</v>
      </c>
      <c r="BT29" s="1">
        <f t="shared" si="32"/>
        <v>-1507</v>
      </c>
      <c r="BU29" s="1">
        <f t="shared" si="32"/>
        <v>-1507</v>
      </c>
      <c r="BV29" s="1">
        <f t="shared" si="32"/>
        <v>-1507</v>
      </c>
      <c r="BW29" s="1">
        <f t="shared" si="32"/>
        <v>-1507</v>
      </c>
      <c r="BX29" s="1">
        <f t="shared" si="32"/>
        <v>-1507</v>
      </c>
      <c r="BY29" s="1">
        <f t="shared" si="32"/>
        <v>-1507</v>
      </c>
    </row>
    <row r="30" spans="1:2" ht="12.75">
      <c r="A30" s="2">
        <f>C6-1</f>
        <v>0</v>
      </c>
      <c r="B30" s="1">
        <f>COUNT(B7:B21)</f>
        <v>15</v>
      </c>
    </row>
    <row r="31" ht="12.75">
      <c r="CB31" s="2"/>
    </row>
    <row r="32" spans="1:81" ht="12.75">
      <c r="A32" s="2">
        <v>1</v>
      </c>
      <c r="C32" s="1">
        <f aca="true" t="shared" si="33" ref="C32:V32">IF(ISTEXT(C7)=TRUE,1,0)</f>
        <v>0</v>
      </c>
      <c r="D32" s="1">
        <f t="shared" si="33"/>
        <v>0</v>
      </c>
      <c r="E32" s="1">
        <f t="shared" si="33"/>
        <v>0</v>
      </c>
      <c r="F32" s="1">
        <f t="shared" si="33"/>
        <v>0</v>
      </c>
      <c r="G32" s="1">
        <f t="shared" si="33"/>
        <v>0</v>
      </c>
      <c r="H32" s="1">
        <f t="shared" si="33"/>
        <v>0</v>
      </c>
      <c r="I32" s="1">
        <f t="shared" si="33"/>
        <v>0</v>
      </c>
      <c r="J32" s="1">
        <f t="shared" si="33"/>
        <v>0</v>
      </c>
      <c r="K32" s="1">
        <f t="shared" si="33"/>
        <v>0</v>
      </c>
      <c r="L32" s="1">
        <f t="shared" si="33"/>
        <v>0</v>
      </c>
      <c r="M32" s="1">
        <f t="shared" si="33"/>
        <v>0</v>
      </c>
      <c r="N32" s="1">
        <f t="shared" si="33"/>
        <v>0</v>
      </c>
      <c r="O32" s="1">
        <f t="shared" si="33"/>
        <v>0</v>
      </c>
      <c r="P32" s="1">
        <f t="shared" si="33"/>
        <v>0</v>
      </c>
      <c r="Q32" s="1">
        <f t="shared" si="33"/>
        <v>0</v>
      </c>
      <c r="R32" s="1">
        <f t="shared" si="33"/>
        <v>0</v>
      </c>
      <c r="S32" s="1">
        <f t="shared" si="33"/>
        <v>0</v>
      </c>
      <c r="T32" s="1">
        <f t="shared" si="33"/>
        <v>0</v>
      </c>
      <c r="U32" s="1">
        <f t="shared" si="33"/>
        <v>0</v>
      </c>
      <c r="V32" s="1">
        <f t="shared" si="33"/>
        <v>0</v>
      </c>
      <c r="BZ32" s="2"/>
      <c r="CA32" s="2">
        <f>INDEX($C$6:$BY$6,1,MATCH(MAX(CD7:EZ7),CD7:EZ7,0))</f>
        <v>1</v>
      </c>
      <c r="CB32" s="2" t="str">
        <f aca="true" t="shared" si="34" ref="CB32:CB61">LOOKUP(CA32,C$6:BY$6,C$5:BY$5)</f>
        <v>NEACSU Iulia</v>
      </c>
      <c r="CC32" s="1">
        <f>MAX(CD7:EZ7)</f>
        <v>102</v>
      </c>
    </row>
    <row r="33" spans="1:81" ht="12.75">
      <c r="A33" s="2">
        <v>2</v>
      </c>
      <c r="C33" s="1">
        <f aca="true" t="shared" si="35" ref="C33:V33">IF(ISTEXT(C8)=TRUE,1,0)</f>
        <v>1</v>
      </c>
      <c r="D33" s="1">
        <f t="shared" si="35"/>
        <v>0</v>
      </c>
      <c r="E33" s="1">
        <f t="shared" si="35"/>
        <v>0</v>
      </c>
      <c r="F33" s="1">
        <f t="shared" si="35"/>
        <v>0</v>
      </c>
      <c r="G33" s="1">
        <f t="shared" si="35"/>
        <v>0</v>
      </c>
      <c r="H33" s="1">
        <f t="shared" si="35"/>
        <v>0</v>
      </c>
      <c r="I33" s="1">
        <f t="shared" si="35"/>
        <v>0</v>
      </c>
      <c r="J33" s="1">
        <f t="shared" si="35"/>
        <v>0</v>
      </c>
      <c r="K33" s="1">
        <f t="shared" si="35"/>
        <v>0</v>
      </c>
      <c r="L33" s="1">
        <f t="shared" si="35"/>
        <v>0</v>
      </c>
      <c r="M33" s="1">
        <f t="shared" si="35"/>
        <v>0</v>
      </c>
      <c r="N33" s="1">
        <f t="shared" si="35"/>
        <v>0</v>
      </c>
      <c r="O33" s="1">
        <f t="shared" si="35"/>
        <v>0</v>
      </c>
      <c r="P33" s="1">
        <f t="shared" si="35"/>
        <v>0</v>
      </c>
      <c r="Q33" s="1">
        <f t="shared" si="35"/>
        <v>0</v>
      </c>
      <c r="R33" s="1">
        <f t="shared" si="35"/>
        <v>0</v>
      </c>
      <c r="S33" s="1">
        <f t="shared" si="35"/>
        <v>0</v>
      </c>
      <c r="T33" s="1">
        <f t="shared" si="35"/>
        <v>0</v>
      </c>
      <c r="U33" s="1">
        <f t="shared" si="35"/>
        <v>1</v>
      </c>
      <c r="V33" s="1">
        <f t="shared" si="35"/>
        <v>0</v>
      </c>
      <c r="BZ33" s="2"/>
      <c r="CA33" s="2">
        <f>INDEX($C$6:$BY$6,1,MATCH(MAX(CD8:EZ8),CD8:EZ8,0))</f>
        <v>1</v>
      </c>
      <c r="CB33" s="2" t="str">
        <f t="shared" si="34"/>
        <v>NEACSU Iulia</v>
      </c>
      <c r="CC33" s="1">
        <f>MAX(CD8:EZ8)</f>
        <v>66</v>
      </c>
    </row>
    <row r="34" spans="1:81" ht="12.75">
      <c r="A34" s="2">
        <v>3</v>
      </c>
      <c r="C34" s="1">
        <f aca="true" t="shared" si="36" ref="C34:V34">IF(ISTEXT(C9)=TRUE,1,0)</f>
        <v>0</v>
      </c>
      <c r="D34" s="1">
        <f t="shared" si="36"/>
        <v>0</v>
      </c>
      <c r="E34" s="1">
        <f t="shared" si="36"/>
        <v>0</v>
      </c>
      <c r="F34" s="1">
        <f t="shared" si="36"/>
        <v>0</v>
      </c>
      <c r="G34" s="1">
        <f t="shared" si="36"/>
        <v>0</v>
      </c>
      <c r="H34" s="1">
        <f t="shared" si="36"/>
        <v>0</v>
      </c>
      <c r="I34" s="1">
        <f t="shared" si="36"/>
        <v>0</v>
      </c>
      <c r="J34" s="1">
        <f t="shared" si="36"/>
        <v>0</v>
      </c>
      <c r="K34" s="1">
        <f t="shared" si="36"/>
        <v>1</v>
      </c>
      <c r="L34" s="1">
        <f t="shared" si="36"/>
        <v>0</v>
      </c>
      <c r="M34" s="1">
        <f t="shared" si="36"/>
        <v>0</v>
      </c>
      <c r="N34" s="1">
        <f t="shared" si="36"/>
        <v>0</v>
      </c>
      <c r="O34" s="1">
        <f t="shared" si="36"/>
        <v>0</v>
      </c>
      <c r="P34" s="1">
        <f t="shared" si="36"/>
        <v>0</v>
      </c>
      <c r="Q34" s="1">
        <f t="shared" si="36"/>
        <v>0</v>
      </c>
      <c r="R34" s="1">
        <f t="shared" si="36"/>
        <v>0</v>
      </c>
      <c r="S34" s="1">
        <f t="shared" si="36"/>
        <v>0</v>
      </c>
      <c r="T34" s="1">
        <f t="shared" si="36"/>
        <v>1</v>
      </c>
      <c r="U34" s="1">
        <f t="shared" si="36"/>
        <v>0</v>
      </c>
      <c r="V34" s="1">
        <f t="shared" si="36"/>
        <v>0</v>
      </c>
      <c r="BZ34" s="2"/>
      <c r="CA34" s="2">
        <f>INDEX($C$6:$BY$6,1,MATCH(MAX(CD9:EZ9),CD9:EZ9,0))</f>
        <v>2</v>
      </c>
      <c r="CB34" s="2" t="str">
        <f t="shared" si="34"/>
        <v>SANDU Dan Laurentiu</v>
      </c>
      <c r="CC34" s="1">
        <f>MAX(CD9:EZ9)</f>
        <v>176</v>
      </c>
    </row>
    <row r="35" spans="1:83" ht="12.75">
      <c r="A35" s="2">
        <v>4</v>
      </c>
      <c r="C35" s="1">
        <f aca="true" t="shared" si="37" ref="C35:V35">IF(ISTEXT(C10)=TRUE,1,0)</f>
        <v>0</v>
      </c>
      <c r="D35" s="1">
        <f t="shared" si="37"/>
        <v>0</v>
      </c>
      <c r="E35" s="1">
        <f t="shared" si="37"/>
        <v>0</v>
      </c>
      <c r="F35" s="1">
        <f t="shared" si="37"/>
        <v>0</v>
      </c>
      <c r="G35" s="1">
        <f t="shared" si="37"/>
        <v>0</v>
      </c>
      <c r="H35" s="1">
        <f t="shared" si="37"/>
        <v>0</v>
      </c>
      <c r="I35" s="1">
        <f t="shared" si="37"/>
        <v>0</v>
      </c>
      <c r="J35" s="1">
        <f t="shared" si="37"/>
        <v>0</v>
      </c>
      <c r="K35" s="1">
        <f t="shared" si="37"/>
        <v>0</v>
      </c>
      <c r="L35" s="1">
        <f t="shared" si="37"/>
        <v>0</v>
      </c>
      <c r="M35" s="1">
        <f t="shared" si="37"/>
        <v>0</v>
      </c>
      <c r="N35" s="1">
        <f t="shared" si="37"/>
        <v>0</v>
      </c>
      <c r="O35" s="1">
        <f t="shared" si="37"/>
        <v>0</v>
      </c>
      <c r="P35" s="1">
        <f t="shared" si="37"/>
        <v>0</v>
      </c>
      <c r="Q35" s="1">
        <f t="shared" si="37"/>
        <v>0</v>
      </c>
      <c r="R35" s="1">
        <f t="shared" si="37"/>
        <v>0</v>
      </c>
      <c r="S35" s="1">
        <f t="shared" si="37"/>
        <v>0</v>
      </c>
      <c r="T35" s="1">
        <f t="shared" si="37"/>
        <v>0</v>
      </c>
      <c r="U35" s="1">
        <f t="shared" si="37"/>
        <v>0</v>
      </c>
      <c r="V35" s="1">
        <f t="shared" si="37"/>
        <v>0</v>
      </c>
      <c r="BZ35" s="2"/>
      <c r="CA35" s="2">
        <f>INDEX($C$6:$BY$6,1,MATCH(MAX(CD10:EZ10),CD10:EZ10,0))</f>
        <v>2</v>
      </c>
      <c r="CB35" s="2" t="str">
        <f t="shared" si="34"/>
        <v>SANDU Dan Laurentiu</v>
      </c>
      <c r="CC35" s="1">
        <f>MAX(CD10:EZ10)</f>
        <v>94</v>
      </c>
      <c r="CE35" s="1">
        <v>10</v>
      </c>
    </row>
    <row r="36" spans="1:81" ht="12.75">
      <c r="A36" s="2">
        <v>5</v>
      </c>
      <c r="C36" s="1">
        <f aca="true" t="shared" si="38" ref="C36:V36">IF(ISTEXT(C11)=TRUE,1,0)</f>
        <v>0</v>
      </c>
      <c r="D36" s="1">
        <f t="shared" si="38"/>
        <v>0</v>
      </c>
      <c r="E36" s="1">
        <f t="shared" si="38"/>
        <v>0</v>
      </c>
      <c r="F36" s="1">
        <f t="shared" si="38"/>
        <v>0</v>
      </c>
      <c r="G36" s="1">
        <f t="shared" si="38"/>
        <v>0</v>
      </c>
      <c r="H36" s="1">
        <f t="shared" si="38"/>
        <v>0</v>
      </c>
      <c r="I36" s="1">
        <f t="shared" si="38"/>
        <v>0</v>
      </c>
      <c r="J36" s="1">
        <f t="shared" si="38"/>
        <v>0</v>
      </c>
      <c r="K36" s="1">
        <f t="shared" si="38"/>
        <v>1</v>
      </c>
      <c r="L36" s="1">
        <f t="shared" si="38"/>
        <v>0</v>
      </c>
      <c r="M36" s="1">
        <f t="shared" si="38"/>
        <v>1</v>
      </c>
      <c r="N36" s="1">
        <f t="shared" si="38"/>
        <v>0</v>
      </c>
      <c r="O36" s="1">
        <f t="shared" si="38"/>
        <v>0</v>
      </c>
      <c r="P36" s="1">
        <f t="shared" si="38"/>
        <v>1</v>
      </c>
      <c r="Q36" s="1">
        <f t="shared" si="38"/>
        <v>0</v>
      </c>
      <c r="R36" s="1">
        <f t="shared" si="38"/>
        <v>0</v>
      </c>
      <c r="S36" s="1">
        <f t="shared" si="38"/>
        <v>0</v>
      </c>
      <c r="T36" s="1">
        <f t="shared" si="38"/>
        <v>0</v>
      </c>
      <c r="U36" s="1">
        <f t="shared" si="38"/>
        <v>1</v>
      </c>
      <c r="V36" s="1">
        <f t="shared" si="38"/>
        <v>0</v>
      </c>
      <c r="BZ36" s="2"/>
      <c r="CA36" s="2">
        <f>INDEX($C$6:$BY$6,1,MATCH(MAX(CD11:EZ11),CD11:EZ11,0))</f>
        <v>2</v>
      </c>
      <c r="CB36" s="2" t="str">
        <f t="shared" si="34"/>
        <v>SANDU Dan Laurentiu</v>
      </c>
      <c r="CC36" s="1">
        <f>MAX(CD11:EZ11)</f>
        <v>155</v>
      </c>
    </row>
    <row r="37" spans="1:81" ht="12.75">
      <c r="A37" s="2">
        <v>6</v>
      </c>
      <c r="C37" s="1">
        <f aca="true" t="shared" si="39" ref="C37:V37">IF(ISTEXT(C12)=TRUE,1,0)</f>
        <v>0</v>
      </c>
      <c r="D37" s="1">
        <f t="shared" si="39"/>
        <v>0</v>
      </c>
      <c r="E37" s="1">
        <f t="shared" si="39"/>
        <v>0</v>
      </c>
      <c r="F37" s="1">
        <f t="shared" si="39"/>
        <v>0</v>
      </c>
      <c r="G37" s="1">
        <f t="shared" si="39"/>
        <v>1</v>
      </c>
      <c r="H37" s="1">
        <f t="shared" si="39"/>
        <v>0</v>
      </c>
      <c r="I37" s="1">
        <f t="shared" si="39"/>
        <v>0</v>
      </c>
      <c r="J37" s="1">
        <f t="shared" si="39"/>
        <v>0</v>
      </c>
      <c r="K37" s="1">
        <f t="shared" si="39"/>
        <v>0</v>
      </c>
      <c r="L37" s="1">
        <f t="shared" si="39"/>
        <v>0</v>
      </c>
      <c r="M37" s="1">
        <f t="shared" si="39"/>
        <v>0</v>
      </c>
      <c r="N37" s="1">
        <f t="shared" si="39"/>
        <v>0</v>
      </c>
      <c r="O37" s="1">
        <f t="shared" si="39"/>
        <v>0</v>
      </c>
      <c r="P37" s="1">
        <f t="shared" si="39"/>
        <v>0</v>
      </c>
      <c r="Q37" s="1">
        <f t="shared" si="39"/>
        <v>0</v>
      </c>
      <c r="R37" s="1">
        <f t="shared" si="39"/>
        <v>0</v>
      </c>
      <c r="S37" s="1">
        <f t="shared" si="39"/>
        <v>0</v>
      </c>
      <c r="T37" s="1">
        <f t="shared" si="39"/>
        <v>0</v>
      </c>
      <c r="U37" s="1">
        <f t="shared" si="39"/>
        <v>1</v>
      </c>
      <c r="V37" s="1">
        <f t="shared" si="39"/>
        <v>0</v>
      </c>
      <c r="BZ37" s="2"/>
      <c r="CA37" s="2">
        <f>INDEX($C$6:$BY$6,1,MATCH(MAX(CD12:EZ12),CD12:EZ12,0))</f>
        <v>1</v>
      </c>
      <c r="CB37" s="2" t="str">
        <f t="shared" si="34"/>
        <v>NEACSU Iulia</v>
      </c>
      <c r="CC37" s="1">
        <f>MAX(CD12:EZ12)</f>
        <v>124</v>
      </c>
    </row>
    <row r="38" spans="1:81" ht="12.75">
      <c r="A38" s="2">
        <v>7</v>
      </c>
      <c r="C38" s="1">
        <f aca="true" t="shared" si="40" ref="C38:V38">IF(ISTEXT(C13)=TRUE,1,0)</f>
        <v>0</v>
      </c>
      <c r="D38" s="1">
        <f t="shared" si="40"/>
        <v>0</v>
      </c>
      <c r="E38" s="1">
        <f t="shared" si="40"/>
        <v>0</v>
      </c>
      <c r="F38" s="1">
        <f t="shared" si="40"/>
        <v>0</v>
      </c>
      <c r="G38" s="1">
        <f t="shared" si="40"/>
        <v>0</v>
      </c>
      <c r="H38" s="1">
        <f t="shared" si="40"/>
        <v>0</v>
      </c>
      <c r="I38" s="1">
        <f t="shared" si="40"/>
        <v>0</v>
      </c>
      <c r="J38" s="1">
        <f t="shared" si="40"/>
        <v>0</v>
      </c>
      <c r="K38" s="1">
        <f t="shared" si="40"/>
        <v>0</v>
      </c>
      <c r="L38" s="1">
        <f t="shared" si="40"/>
        <v>0</v>
      </c>
      <c r="M38" s="1">
        <f t="shared" si="40"/>
        <v>0</v>
      </c>
      <c r="N38" s="1">
        <f t="shared" si="40"/>
        <v>0</v>
      </c>
      <c r="O38" s="1">
        <f t="shared" si="40"/>
        <v>0</v>
      </c>
      <c r="P38" s="1">
        <f t="shared" si="40"/>
        <v>0</v>
      </c>
      <c r="Q38" s="1">
        <f t="shared" si="40"/>
        <v>0</v>
      </c>
      <c r="R38" s="1">
        <f t="shared" si="40"/>
        <v>0</v>
      </c>
      <c r="S38" s="1">
        <f t="shared" si="40"/>
        <v>0</v>
      </c>
      <c r="T38" s="1">
        <f t="shared" si="40"/>
        <v>0</v>
      </c>
      <c r="U38" s="1">
        <f t="shared" si="40"/>
        <v>0</v>
      </c>
      <c r="V38" s="1">
        <f t="shared" si="40"/>
        <v>0</v>
      </c>
      <c r="BZ38" s="2"/>
      <c r="CA38" s="2">
        <f>INDEX($C$6:$BY$6,1,MATCH(MAX(CD13:EZ13),CD13:EZ13,0))</f>
        <v>3</v>
      </c>
      <c r="CB38" s="2" t="str">
        <f t="shared" si="34"/>
        <v>BURDUCEA Nicolae </v>
      </c>
      <c r="CC38" s="1">
        <f>MAX(CD13:EZ13)</f>
        <v>126</v>
      </c>
    </row>
    <row r="39" spans="1:81" ht="12.75">
      <c r="A39" s="2">
        <v>8</v>
      </c>
      <c r="C39" s="1">
        <f aca="true" t="shared" si="41" ref="C39:V39">IF(ISTEXT(C14)=TRUE,1,0)</f>
        <v>1</v>
      </c>
      <c r="D39" s="1">
        <f t="shared" si="41"/>
        <v>0</v>
      </c>
      <c r="E39" s="1">
        <f t="shared" si="41"/>
        <v>0</v>
      </c>
      <c r="F39" s="1">
        <f t="shared" si="41"/>
        <v>0</v>
      </c>
      <c r="G39" s="1">
        <f t="shared" si="41"/>
        <v>0</v>
      </c>
      <c r="H39" s="1">
        <f t="shared" si="41"/>
        <v>0</v>
      </c>
      <c r="I39" s="1">
        <f t="shared" si="41"/>
        <v>0</v>
      </c>
      <c r="J39" s="1">
        <f t="shared" si="41"/>
        <v>0</v>
      </c>
      <c r="K39" s="1">
        <f t="shared" si="41"/>
        <v>0</v>
      </c>
      <c r="L39" s="1">
        <f t="shared" si="41"/>
        <v>0</v>
      </c>
      <c r="M39" s="1">
        <f t="shared" si="41"/>
        <v>1</v>
      </c>
      <c r="N39" s="1">
        <f t="shared" si="41"/>
        <v>0</v>
      </c>
      <c r="O39" s="1">
        <f t="shared" si="41"/>
        <v>0</v>
      </c>
      <c r="P39" s="1">
        <f t="shared" si="41"/>
        <v>0</v>
      </c>
      <c r="Q39" s="1">
        <f t="shared" si="41"/>
        <v>0</v>
      </c>
      <c r="R39" s="1">
        <f t="shared" si="41"/>
        <v>0</v>
      </c>
      <c r="S39" s="1">
        <f t="shared" si="41"/>
        <v>0</v>
      </c>
      <c r="T39" s="1">
        <f t="shared" si="41"/>
        <v>1</v>
      </c>
      <c r="U39" s="1">
        <f t="shared" si="41"/>
        <v>0</v>
      </c>
      <c r="V39" s="1">
        <f t="shared" si="41"/>
        <v>0</v>
      </c>
      <c r="BZ39" s="2"/>
      <c r="CA39" s="2">
        <f>INDEX($C$6:$BY$6,1,MATCH(MAX(CD14:EZ14),CD14:EZ14,0))</f>
        <v>2</v>
      </c>
      <c r="CB39" s="2" t="str">
        <f t="shared" si="34"/>
        <v>SANDU Dan Laurentiu</v>
      </c>
      <c r="CC39" s="1">
        <f>MAX(CD14:EZ14)</f>
        <v>86</v>
      </c>
    </row>
    <row r="40" spans="1:81" ht="12.75">
      <c r="A40" s="2">
        <v>9</v>
      </c>
      <c r="C40" s="1">
        <f aca="true" t="shared" si="42" ref="C40:V40">IF(ISTEXT(C15)=TRUE,1,0)</f>
        <v>0</v>
      </c>
      <c r="D40" s="1">
        <f t="shared" si="42"/>
        <v>0</v>
      </c>
      <c r="E40" s="1">
        <f t="shared" si="42"/>
        <v>0</v>
      </c>
      <c r="F40" s="1">
        <f t="shared" si="42"/>
        <v>0</v>
      </c>
      <c r="G40" s="1">
        <f t="shared" si="42"/>
        <v>0</v>
      </c>
      <c r="H40" s="1">
        <f t="shared" si="42"/>
        <v>0</v>
      </c>
      <c r="I40" s="1">
        <f t="shared" si="42"/>
        <v>0</v>
      </c>
      <c r="J40" s="1">
        <f t="shared" si="42"/>
        <v>0</v>
      </c>
      <c r="K40" s="1">
        <f t="shared" si="42"/>
        <v>0</v>
      </c>
      <c r="L40" s="1">
        <f t="shared" si="42"/>
        <v>0</v>
      </c>
      <c r="M40" s="1">
        <f t="shared" si="42"/>
        <v>0</v>
      </c>
      <c r="N40" s="1">
        <f t="shared" si="42"/>
        <v>0</v>
      </c>
      <c r="O40" s="1">
        <f t="shared" si="42"/>
        <v>0</v>
      </c>
      <c r="P40" s="1">
        <f t="shared" si="42"/>
        <v>0</v>
      </c>
      <c r="Q40" s="1">
        <f t="shared" si="42"/>
        <v>0</v>
      </c>
      <c r="R40" s="1">
        <f t="shared" si="42"/>
        <v>0</v>
      </c>
      <c r="S40" s="1">
        <f t="shared" si="42"/>
        <v>1</v>
      </c>
      <c r="T40" s="1">
        <f t="shared" si="42"/>
        <v>1</v>
      </c>
      <c r="U40" s="1">
        <f t="shared" si="42"/>
        <v>1</v>
      </c>
      <c r="V40" s="1">
        <f t="shared" si="42"/>
        <v>0</v>
      </c>
      <c r="BZ40" s="2"/>
      <c r="CA40" s="2">
        <f>INDEX($C$6:$BY$6,1,MATCH(MAX(CD15:EZ15),CD15:EZ15,0))</f>
        <v>2</v>
      </c>
      <c r="CB40" s="2" t="str">
        <f t="shared" si="34"/>
        <v>SANDU Dan Laurentiu</v>
      </c>
      <c r="CC40" s="1">
        <f>MAX(CD15:EZ15)</f>
        <v>131</v>
      </c>
    </row>
    <row r="41" spans="1:89" ht="12.75">
      <c r="A41" s="2">
        <v>10</v>
      </c>
      <c r="B41" s="1">
        <v>123</v>
      </c>
      <c r="C41" s="1">
        <f aca="true" t="shared" si="43" ref="C41:V41">IF(ISTEXT(C16)=TRUE,1,0)</f>
        <v>1</v>
      </c>
      <c r="D41" s="1">
        <f t="shared" si="43"/>
        <v>1</v>
      </c>
      <c r="E41" s="1">
        <f t="shared" si="43"/>
        <v>0</v>
      </c>
      <c r="F41" s="1">
        <f t="shared" si="43"/>
        <v>0</v>
      </c>
      <c r="G41" s="1">
        <f t="shared" si="43"/>
        <v>0</v>
      </c>
      <c r="H41" s="1">
        <f t="shared" si="43"/>
        <v>1</v>
      </c>
      <c r="I41" s="1">
        <f t="shared" si="43"/>
        <v>0</v>
      </c>
      <c r="J41" s="1">
        <f t="shared" si="43"/>
        <v>0</v>
      </c>
      <c r="K41" s="1">
        <f t="shared" si="43"/>
        <v>0</v>
      </c>
      <c r="L41" s="1">
        <f t="shared" si="43"/>
        <v>0</v>
      </c>
      <c r="M41" s="1">
        <f t="shared" si="43"/>
        <v>1</v>
      </c>
      <c r="N41" s="1">
        <f t="shared" si="43"/>
        <v>0</v>
      </c>
      <c r="O41" s="1">
        <f t="shared" si="43"/>
        <v>0</v>
      </c>
      <c r="P41" s="1">
        <f t="shared" si="43"/>
        <v>0</v>
      </c>
      <c r="Q41" s="1">
        <f t="shared" si="43"/>
        <v>0</v>
      </c>
      <c r="R41" s="1">
        <f t="shared" si="43"/>
        <v>0</v>
      </c>
      <c r="S41" s="1">
        <f t="shared" si="43"/>
        <v>0</v>
      </c>
      <c r="T41" s="1">
        <f t="shared" si="43"/>
        <v>0</v>
      </c>
      <c r="U41" s="1">
        <f t="shared" si="43"/>
        <v>0</v>
      </c>
      <c r="V41" s="1">
        <f t="shared" si="43"/>
        <v>0</v>
      </c>
      <c r="BZ41" s="2"/>
      <c r="CA41" s="2">
        <f>INDEX($C$6:$BY$6,1,MATCH(MAX(CD16:EZ16),CD16:EZ16,0))</f>
        <v>8</v>
      </c>
      <c r="CB41" s="2" t="str">
        <f t="shared" si="34"/>
        <v>FAUR Corneliu </v>
      </c>
      <c r="CC41" s="1">
        <f>MAX(CD16:EZ16)</f>
        <v>123</v>
      </c>
      <c r="CK41" s="1">
        <v>10</v>
      </c>
    </row>
    <row r="42" spans="1:92" ht="12.75">
      <c r="A42" s="2">
        <v>11</v>
      </c>
      <c r="C42" s="1">
        <f aca="true" t="shared" si="44" ref="C42:V42">IF(ISTEXT(C17)=TRUE,1,0)</f>
        <v>0</v>
      </c>
      <c r="D42" s="1">
        <f t="shared" si="44"/>
        <v>0</v>
      </c>
      <c r="E42" s="1">
        <f t="shared" si="44"/>
        <v>0</v>
      </c>
      <c r="F42" s="1">
        <f t="shared" si="44"/>
        <v>0</v>
      </c>
      <c r="G42" s="1">
        <f t="shared" si="44"/>
        <v>0</v>
      </c>
      <c r="H42" s="1">
        <f t="shared" si="44"/>
        <v>1</v>
      </c>
      <c r="I42" s="1">
        <f t="shared" si="44"/>
        <v>0</v>
      </c>
      <c r="J42" s="1">
        <f t="shared" si="44"/>
        <v>0</v>
      </c>
      <c r="K42" s="1">
        <f t="shared" si="44"/>
        <v>0</v>
      </c>
      <c r="L42" s="1">
        <f t="shared" si="44"/>
        <v>0</v>
      </c>
      <c r="M42" s="1">
        <f t="shared" si="44"/>
        <v>0</v>
      </c>
      <c r="N42" s="1">
        <f t="shared" si="44"/>
        <v>0</v>
      </c>
      <c r="O42" s="1">
        <f t="shared" si="44"/>
        <v>0</v>
      </c>
      <c r="P42" s="1">
        <f t="shared" si="44"/>
        <v>0</v>
      </c>
      <c r="Q42" s="1">
        <f t="shared" si="44"/>
        <v>0</v>
      </c>
      <c r="R42" s="1">
        <f t="shared" si="44"/>
        <v>0</v>
      </c>
      <c r="S42" s="1">
        <f t="shared" si="44"/>
        <v>0</v>
      </c>
      <c r="T42" s="1">
        <f t="shared" si="44"/>
        <v>1</v>
      </c>
      <c r="U42" s="1">
        <f t="shared" si="44"/>
        <v>1</v>
      </c>
      <c r="V42" s="1">
        <f t="shared" si="44"/>
        <v>0</v>
      </c>
      <c r="BZ42" s="2"/>
      <c r="CA42" s="2">
        <f>INDEX($C$6:$BY$6,1,MATCH(MAX(CD17:EZ17),CD17:EZ17,0))</f>
        <v>11</v>
      </c>
      <c r="CB42" s="2" t="str">
        <f t="shared" si="34"/>
        <v>ALDEA Ninel</v>
      </c>
      <c r="CC42" s="1">
        <f>MAX(CD17:EZ17)</f>
        <v>78</v>
      </c>
      <c r="CN42" s="1">
        <v>10</v>
      </c>
    </row>
    <row r="43" spans="1:101" ht="12.75">
      <c r="A43" s="2">
        <v>12</v>
      </c>
      <c r="C43" s="1">
        <f aca="true" t="shared" si="45" ref="C43:V43">IF(ISTEXT(C18)=TRUE,1,0)</f>
        <v>0</v>
      </c>
      <c r="D43" s="1">
        <f t="shared" si="45"/>
        <v>0</v>
      </c>
      <c r="E43" s="1">
        <f t="shared" si="45"/>
        <v>0</v>
      </c>
      <c r="F43" s="1">
        <f t="shared" si="45"/>
        <v>0</v>
      </c>
      <c r="G43" s="1">
        <f t="shared" si="45"/>
        <v>1</v>
      </c>
      <c r="H43" s="1">
        <f t="shared" si="45"/>
        <v>0</v>
      </c>
      <c r="I43" s="1">
        <f t="shared" si="45"/>
        <v>0</v>
      </c>
      <c r="J43" s="1">
        <f t="shared" si="45"/>
        <v>0</v>
      </c>
      <c r="K43" s="1">
        <f t="shared" si="45"/>
        <v>0</v>
      </c>
      <c r="L43" s="1">
        <f t="shared" si="45"/>
        <v>0</v>
      </c>
      <c r="M43" s="1">
        <f t="shared" si="45"/>
        <v>0</v>
      </c>
      <c r="N43" s="1">
        <f t="shared" si="45"/>
        <v>0</v>
      </c>
      <c r="O43" s="1">
        <f t="shared" si="45"/>
        <v>0</v>
      </c>
      <c r="P43" s="1">
        <f t="shared" si="45"/>
        <v>1</v>
      </c>
      <c r="Q43" s="1">
        <f t="shared" si="45"/>
        <v>0</v>
      </c>
      <c r="R43" s="1">
        <f t="shared" si="45"/>
        <v>0</v>
      </c>
      <c r="S43" s="1">
        <f t="shared" si="45"/>
        <v>0</v>
      </c>
      <c r="T43" s="1">
        <f t="shared" si="45"/>
        <v>1</v>
      </c>
      <c r="U43" s="1">
        <f t="shared" si="45"/>
        <v>0</v>
      </c>
      <c r="V43" s="1">
        <f t="shared" si="45"/>
        <v>0</v>
      </c>
      <c r="BZ43" s="2"/>
      <c r="CA43" s="2">
        <f>INDEX($C$6:$BY$6,1,MATCH(MAX(CD18:EZ18),CD18:EZ18,0))</f>
        <v>20</v>
      </c>
      <c r="CB43" s="2" t="str">
        <f t="shared" si="34"/>
        <v>SIBEF Dan</v>
      </c>
      <c r="CC43" s="1">
        <f>MAX(CD18:EZ18)</f>
        <v>93</v>
      </c>
      <c r="CW43" s="1">
        <v>10</v>
      </c>
    </row>
    <row r="44" spans="1:81" ht="12.75">
      <c r="A44" s="2">
        <v>13</v>
      </c>
      <c r="B44" s="1">
        <v>64</v>
      </c>
      <c r="C44" s="1">
        <f aca="true" t="shared" si="46" ref="C44:V44">IF(ISTEXT(C19)=TRUE,1,0)</f>
        <v>0</v>
      </c>
      <c r="D44" s="1">
        <f t="shared" si="46"/>
        <v>0</v>
      </c>
      <c r="E44" s="1">
        <f t="shared" si="46"/>
        <v>0</v>
      </c>
      <c r="F44" s="1">
        <f t="shared" si="46"/>
        <v>0</v>
      </c>
      <c r="G44" s="1">
        <f t="shared" si="46"/>
        <v>0</v>
      </c>
      <c r="H44" s="1">
        <f t="shared" si="46"/>
        <v>0</v>
      </c>
      <c r="I44" s="1">
        <f t="shared" si="46"/>
        <v>1</v>
      </c>
      <c r="J44" s="1">
        <f t="shared" si="46"/>
        <v>0</v>
      </c>
      <c r="K44" s="1">
        <f t="shared" si="46"/>
        <v>0</v>
      </c>
      <c r="L44" s="1">
        <f t="shared" si="46"/>
        <v>1</v>
      </c>
      <c r="M44" s="1">
        <f t="shared" si="46"/>
        <v>0</v>
      </c>
      <c r="N44" s="1">
        <f t="shared" si="46"/>
        <v>0</v>
      </c>
      <c r="O44" s="1">
        <f t="shared" si="46"/>
        <v>0</v>
      </c>
      <c r="P44" s="1">
        <f t="shared" si="46"/>
        <v>0</v>
      </c>
      <c r="Q44" s="1">
        <f t="shared" si="46"/>
        <v>0</v>
      </c>
      <c r="R44" s="1">
        <f t="shared" si="46"/>
        <v>0</v>
      </c>
      <c r="S44" s="1">
        <f t="shared" si="46"/>
        <v>0</v>
      </c>
      <c r="T44" s="1">
        <f t="shared" si="46"/>
        <v>0</v>
      </c>
      <c r="U44" s="1">
        <f t="shared" si="46"/>
        <v>0</v>
      </c>
      <c r="V44" s="1">
        <f t="shared" si="46"/>
        <v>0</v>
      </c>
      <c r="BZ44" s="2"/>
      <c r="CA44" s="2">
        <f>INDEX($C$6:$BY$6,1,MATCH(MAX(CD19:EZ19),CD19:EZ19,0))</f>
        <v>2</v>
      </c>
      <c r="CB44" s="2" t="str">
        <f t="shared" si="34"/>
        <v>SANDU Dan Laurentiu</v>
      </c>
      <c r="CC44" s="1">
        <f>MAX(CD19:EZ19)</f>
        <v>64</v>
      </c>
    </row>
    <row r="45" spans="1:81" ht="12.75">
      <c r="A45" s="2">
        <v>14</v>
      </c>
      <c r="C45" s="1">
        <f aca="true" t="shared" si="47" ref="C45:V45">IF(ISTEXT(C20)=TRUE,1,0)</f>
        <v>0</v>
      </c>
      <c r="D45" s="1">
        <f t="shared" si="47"/>
        <v>0</v>
      </c>
      <c r="E45" s="1">
        <f t="shared" si="47"/>
        <v>0</v>
      </c>
      <c r="F45" s="1">
        <f t="shared" si="47"/>
        <v>0</v>
      </c>
      <c r="G45" s="1">
        <f t="shared" si="47"/>
        <v>0</v>
      </c>
      <c r="H45" s="1">
        <f t="shared" si="47"/>
        <v>0</v>
      </c>
      <c r="I45" s="1">
        <f t="shared" si="47"/>
        <v>0</v>
      </c>
      <c r="J45" s="1">
        <f t="shared" si="47"/>
        <v>0</v>
      </c>
      <c r="K45" s="1">
        <f t="shared" si="47"/>
        <v>0</v>
      </c>
      <c r="L45" s="1">
        <f t="shared" si="47"/>
        <v>0</v>
      </c>
      <c r="M45" s="1">
        <f t="shared" si="47"/>
        <v>0</v>
      </c>
      <c r="N45" s="1">
        <f t="shared" si="47"/>
        <v>0</v>
      </c>
      <c r="O45" s="1">
        <f t="shared" si="47"/>
        <v>0</v>
      </c>
      <c r="P45" s="1">
        <f t="shared" si="47"/>
        <v>0</v>
      </c>
      <c r="Q45" s="1">
        <f t="shared" si="47"/>
        <v>0</v>
      </c>
      <c r="R45" s="1">
        <f t="shared" si="47"/>
        <v>0</v>
      </c>
      <c r="S45" s="1">
        <f t="shared" si="47"/>
        <v>0</v>
      </c>
      <c r="T45" s="1">
        <f t="shared" si="47"/>
        <v>0</v>
      </c>
      <c r="U45" s="1">
        <f t="shared" si="47"/>
        <v>0</v>
      </c>
      <c r="V45" s="1">
        <f t="shared" si="47"/>
        <v>0</v>
      </c>
      <c r="BZ45" s="2"/>
      <c r="CA45" s="2">
        <f>INDEX($C$6:$BY$6,1,MATCH(MAX(CD20:EZ20),CD20:EZ20,0))</f>
        <v>6</v>
      </c>
      <c r="CB45" s="2" t="str">
        <f t="shared" si="34"/>
        <v>CRACIUNICA Valentin </v>
      </c>
      <c r="CC45" s="1">
        <f>MAX(CD20:EZ20)</f>
        <v>46</v>
      </c>
    </row>
    <row r="46" spans="1:81" ht="12.75">
      <c r="A46" s="2">
        <v>15</v>
      </c>
      <c r="C46" s="1">
        <f aca="true" t="shared" si="48" ref="C46:V46">IF(ISTEXT(C21)=TRUE,1,0)</f>
        <v>0</v>
      </c>
      <c r="D46" s="1">
        <f t="shared" si="48"/>
        <v>0</v>
      </c>
      <c r="E46" s="1">
        <f t="shared" si="48"/>
        <v>0</v>
      </c>
      <c r="F46" s="1">
        <f t="shared" si="48"/>
        <v>0</v>
      </c>
      <c r="G46" s="1">
        <f t="shared" si="48"/>
        <v>0</v>
      </c>
      <c r="H46" s="1">
        <f t="shared" si="48"/>
        <v>0</v>
      </c>
      <c r="I46" s="1">
        <f t="shared" si="48"/>
        <v>0</v>
      </c>
      <c r="J46" s="1">
        <f t="shared" si="48"/>
        <v>0</v>
      </c>
      <c r="K46" s="1">
        <f t="shared" si="48"/>
        <v>0</v>
      </c>
      <c r="L46" s="1">
        <f t="shared" si="48"/>
        <v>1</v>
      </c>
      <c r="M46" s="1">
        <f t="shared" si="48"/>
        <v>0</v>
      </c>
      <c r="N46" s="1">
        <f t="shared" si="48"/>
        <v>0</v>
      </c>
      <c r="O46" s="1">
        <f t="shared" si="48"/>
        <v>0</v>
      </c>
      <c r="P46" s="1">
        <f t="shared" si="48"/>
        <v>0</v>
      </c>
      <c r="Q46" s="1">
        <f t="shared" si="48"/>
        <v>0</v>
      </c>
      <c r="R46" s="1">
        <f t="shared" si="48"/>
        <v>0</v>
      </c>
      <c r="S46" s="1">
        <f t="shared" si="48"/>
        <v>0</v>
      </c>
      <c r="T46" s="1">
        <f t="shared" si="48"/>
        <v>0</v>
      </c>
      <c r="U46" s="1">
        <f t="shared" si="48"/>
        <v>0</v>
      </c>
      <c r="V46" s="1">
        <f t="shared" si="48"/>
        <v>0</v>
      </c>
      <c r="BZ46" s="2"/>
      <c r="CA46" s="2">
        <f>INDEX($C$6:$BY$6,1,MATCH(MAX(CD21:EZ21),CD21:EZ21,0))</f>
        <v>1</v>
      </c>
      <c r="CB46" s="2" t="str">
        <f t="shared" si="34"/>
        <v>NEACSU Iulia</v>
      </c>
      <c r="CC46" s="1">
        <f>MAX(CD21:EZ21)</f>
        <v>33</v>
      </c>
    </row>
    <row r="47" spans="1:81" ht="12.75">
      <c r="A47" s="2">
        <v>16</v>
      </c>
      <c r="C47" s="1">
        <f>IF(ISTEXT(#REF!)=TRUE,1,0)</f>
        <v>0</v>
      </c>
      <c r="D47" s="1">
        <f>IF(ISTEXT(#REF!)=TRUE,1,0)</f>
        <v>0</v>
      </c>
      <c r="E47" s="1">
        <f>IF(ISTEXT(#REF!)=TRUE,1,0)</f>
        <v>0</v>
      </c>
      <c r="F47" s="1">
        <f>IF(ISTEXT(#REF!)=TRUE,1,0)</f>
        <v>0</v>
      </c>
      <c r="G47" s="1">
        <f>IF(ISTEXT(#REF!)=TRUE,1,0)</f>
        <v>0</v>
      </c>
      <c r="H47" s="1">
        <f>IF(ISTEXT(#REF!)=TRUE,1,0)</f>
        <v>0</v>
      </c>
      <c r="I47" s="1">
        <f>IF(ISTEXT(#REF!)=TRUE,1,0)</f>
        <v>0</v>
      </c>
      <c r="J47" s="1">
        <f>IF(ISTEXT(#REF!)=TRUE,1,0)</f>
        <v>0</v>
      </c>
      <c r="K47" s="1">
        <f>IF(ISTEXT(#REF!)=TRUE,1,0)</f>
        <v>0</v>
      </c>
      <c r="L47" s="1">
        <f>IF(ISTEXT(#REF!)=TRUE,1,0)</f>
        <v>0</v>
      </c>
      <c r="M47" s="1">
        <f>IF(ISTEXT(#REF!)=TRUE,1,0)</f>
        <v>0</v>
      </c>
      <c r="N47" s="1">
        <f>IF(ISTEXT(#REF!)=TRUE,1,0)</f>
        <v>0</v>
      </c>
      <c r="O47" s="1">
        <f>IF(ISTEXT(#REF!)=TRUE,1,0)</f>
        <v>0</v>
      </c>
      <c r="P47" s="1">
        <f>IF(ISTEXT(#REF!)=TRUE,1,0)</f>
        <v>0</v>
      </c>
      <c r="Q47" s="1">
        <f>IF(ISTEXT(#REF!)=TRUE,1,0)</f>
        <v>0</v>
      </c>
      <c r="R47" s="1">
        <f>IF(ISTEXT(#REF!)=TRUE,1,0)</f>
        <v>0</v>
      </c>
      <c r="S47" s="1">
        <f>IF(ISTEXT(#REF!)=TRUE,1,0)</f>
        <v>0</v>
      </c>
      <c r="T47" s="1">
        <f>IF(ISTEXT(#REF!)=TRUE,1,0)</f>
        <v>0</v>
      </c>
      <c r="U47" s="1">
        <f>IF(ISTEXT(#REF!)=TRUE,1,0)</f>
        <v>0</v>
      </c>
      <c r="V47" s="1">
        <f>IF(ISTEXT(#REF!)=TRUE,1,0)</f>
        <v>0</v>
      </c>
      <c r="BZ47" s="2"/>
      <c r="CA47" s="2" t="e">
        <f>INDEX($C$6:$BY$6,1,MATCH(MAX(#REF!),#REF!,0))</f>
        <v>#REF!</v>
      </c>
      <c r="CB47" s="2" t="e">
        <f t="shared" si="34"/>
        <v>#REF!</v>
      </c>
      <c r="CC47" s="1" t="e">
        <f>MAX(#REF!)</f>
        <v>#REF!</v>
      </c>
    </row>
    <row r="48" spans="1:81" ht="12.75">
      <c r="A48" s="2">
        <v>17</v>
      </c>
      <c r="C48" s="1">
        <f>IF(ISTEXT(#REF!)=TRUE,1,0)</f>
        <v>0</v>
      </c>
      <c r="D48" s="1">
        <f>IF(ISTEXT(#REF!)=TRUE,1,0)</f>
        <v>0</v>
      </c>
      <c r="E48" s="1">
        <f>IF(ISTEXT(#REF!)=TRUE,1,0)</f>
        <v>0</v>
      </c>
      <c r="F48" s="1">
        <f>IF(ISTEXT(#REF!)=TRUE,1,0)</f>
        <v>0</v>
      </c>
      <c r="G48" s="1">
        <f>IF(ISTEXT(#REF!)=TRUE,1,0)</f>
        <v>0</v>
      </c>
      <c r="H48" s="1">
        <f>IF(ISTEXT(#REF!)=TRUE,1,0)</f>
        <v>0</v>
      </c>
      <c r="I48" s="1">
        <f>IF(ISTEXT(#REF!)=TRUE,1,0)</f>
        <v>0</v>
      </c>
      <c r="J48" s="1">
        <f>IF(ISTEXT(#REF!)=TRUE,1,0)</f>
        <v>0</v>
      </c>
      <c r="K48" s="1">
        <f>IF(ISTEXT(#REF!)=TRUE,1,0)</f>
        <v>0</v>
      </c>
      <c r="L48" s="1">
        <f>IF(ISTEXT(#REF!)=TRUE,1,0)</f>
        <v>0</v>
      </c>
      <c r="M48" s="1">
        <f>IF(ISTEXT(#REF!)=TRUE,1,0)</f>
        <v>0</v>
      </c>
      <c r="N48" s="1">
        <f>IF(ISTEXT(#REF!)=TRUE,1,0)</f>
        <v>0</v>
      </c>
      <c r="O48" s="1">
        <f>IF(ISTEXT(#REF!)=TRUE,1,0)</f>
        <v>0</v>
      </c>
      <c r="P48" s="1">
        <f>IF(ISTEXT(#REF!)=TRUE,1,0)</f>
        <v>0</v>
      </c>
      <c r="Q48" s="1">
        <f>IF(ISTEXT(#REF!)=TRUE,1,0)</f>
        <v>0</v>
      </c>
      <c r="R48" s="1">
        <f>IF(ISTEXT(#REF!)=TRUE,1,0)</f>
        <v>0</v>
      </c>
      <c r="S48" s="1">
        <f>IF(ISTEXT(#REF!)=TRUE,1,0)</f>
        <v>0</v>
      </c>
      <c r="T48" s="1">
        <f>IF(ISTEXT(#REF!)=TRUE,1,0)</f>
        <v>0</v>
      </c>
      <c r="U48" s="1">
        <f>IF(ISTEXT(#REF!)=TRUE,1,0)</f>
        <v>0</v>
      </c>
      <c r="V48" s="1">
        <f>IF(ISTEXT(#REF!)=TRUE,1,0)</f>
        <v>0</v>
      </c>
      <c r="BZ48" s="2"/>
      <c r="CA48" s="2" t="e">
        <f>INDEX($C$6:$BY$6,1,MATCH(MAX(#REF!),#REF!,0))</f>
        <v>#REF!</v>
      </c>
      <c r="CB48" s="2" t="e">
        <f t="shared" si="34"/>
        <v>#REF!</v>
      </c>
      <c r="CC48" s="1" t="e">
        <f>MAX(#REF!)</f>
        <v>#REF!</v>
      </c>
    </row>
    <row r="49" spans="1:81" ht="12.75">
      <c r="A49" s="2">
        <v>18</v>
      </c>
      <c r="C49" s="1">
        <f>IF(ISTEXT(#REF!)=TRUE,1,0)</f>
        <v>0</v>
      </c>
      <c r="D49" s="1">
        <f>IF(ISTEXT(#REF!)=TRUE,1,0)</f>
        <v>0</v>
      </c>
      <c r="E49" s="1">
        <f>IF(ISTEXT(#REF!)=TRUE,1,0)</f>
        <v>0</v>
      </c>
      <c r="F49" s="1">
        <f>IF(ISTEXT(#REF!)=TRUE,1,0)</f>
        <v>0</v>
      </c>
      <c r="G49" s="1">
        <f>IF(ISTEXT(#REF!)=TRUE,1,0)</f>
        <v>0</v>
      </c>
      <c r="H49" s="1">
        <f>IF(ISTEXT(#REF!)=TRUE,1,0)</f>
        <v>0</v>
      </c>
      <c r="I49" s="1">
        <f>IF(ISTEXT(#REF!)=TRUE,1,0)</f>
        <v>0</v>
      </c>
      <c r="J49" s="1">
        <f>IF(ISTEXT(#REF!)=TRUE,1,0)</f>
        <v>0</v>
      </c>
      <c r="K49" s="1">
        <f>IF(ISTEXT(#REF!)=TRUE,1,0)</f>
        <v>0</v>
      </c>
      <c r="L49" s="1">
        <f>IF(ISTEXT(#REF!)=TRUE,1,0)</f>
        <v>0</v>
      </c>
      <c r="M49" s="1">
        <f>IF(ISTEXT(#REF!)=TRUE,1,0)</f>
        <v>0</v>
      </c>
      <c r="N49" s="1">
        <f>IF(ISTEXT(#REF!)=TRUE,1,0)</f>
        <v>0</v>
      </c>
      <c r="O49" s="1">
        <f>IF(ISTEXT(#REF!)=TRUE,1,0)</f>
        <v>0</v>
      </c>
      <c r="P49" s="1">
        <f>IF(ISTEXT(#REF!)=TRUE,1,0)</f>
        <v>0</v>
      </c>
      <c r="Q49" s="1">
        <f>IF(ISTEXT(#REF!)=TRUE,1,0)</f>
        <v>0</v>
      </c>
      <c r="R49" s="1">
        <f>IF(ISTEXT(#REF!)=TRUE,1,0)</f>
        <v>0</v>
      </c>
      <c r="S49" s="1">
        <f>IF(ISTEXT(#REF!)=TRUE,1,0)</f>
        <v>0</v>
      </c>
      <c r="T49" s="1">
        <f>IF(ISTEXT(#REF!)=TRUE,1,0)</f>
        <v>0</v>
      </c>
      <c r="U49" s="1">
        <f>IF(ISTEXT(#REF!)=TRUE,1,0)</f>
        <v>0</v>
      </c>
      <c r="V49" s="1">
        <f>IF(ISTEXT(#REF!)=TRUE,1,0)</f>
        <v>0</v>
      </c>
      <c r="BZ49" s="2"/>
      <c r="CA49" s="2" t="e">
        <f>INDEX($C$6:$BY$6,1,MATCH(MAX(#REF!),#REF!,0))</f>
        <v>#REF!</v>
      </c>
      <c r="CB49" s="2" t="e">
        <f t="shared" si="34"/>
        <v>#REF!</v>
      </c>
      <c r="CC49" s="1" t="e">
        <f>MAX(#REF!)</f>
        <v>#REF!</v>
      </c>
    </row>
    <row r="50" spans="1:81" ht="12.75">
      <c r="A50" s="2">
        <v>19</v>
      </c>
      <c r="C50" s="1">
        <f>IF(ISTEXT(#REF!)=TRUE,1,0)</f>
        <v>0</v>
      </c>
      <c r="D50" s="1">
        <f>IF(ISTEXT(#REF!)=TRUE,1,0)</f>
        <v>0</v>
      </c>
      <c r="E50" s="1">
        <f>IF(ISTEXT(#REF!)=TRUE,1,0)</f>
        <v>0</v>
      </c>
      <c r="F50" s="1">
        <f>IF(ISTEXT(#REF!)=TRUE,1,0)</f>
        <v>0</v>
      </c>
      <c r="G50" s="1">
        <f>IF(ISTEXT(#REF!)=TRUE,1,0)</f>
        <v>0</v>
      </c>
      <c r="H50" s="1">
        <f>IF(ISTEXT(#REF!)=TRUE,1,0)</f>
        <v>0</v>
      </c>
      <c r="I50" s="1">
        <f>IF(ISTEXT(#REF!)=TRUE,1,0)</f>
        <v>0</v>
      </c>
      <c r="J50" s="1">
        <f>IF(ISTEXT(#REF!)=TRUE,1,0)</f>
        <v>0</v>
      </c>
      <c r="K50" s="1">
        <f>IF(ISTEXT(#REF!)=TRUE,1,0)</f>
        <v>0</v>
      </c>
      <c r="L50" s="1">
        <f>IF(ISTEXT(#REF!)=TRUE,1,0)</f>
        <v>0</v>
      </c>
      <c r="M50" s="1">
        <f>IF(ISTEXT(#REF!)=TRUE,1,0)</f>
        <v>0</v>
      </c>
      <c r="N50" s="1">
        <f>IF(ISTEXT(#REF!)=TRUE,1,0)</f>
        <v>0</v>
      </c>
      <c r="O50" s="1">
        <f>IF(ISTEXT(#REF!)=TRUE,1,0)</f>
        <v>0</v>
      </c>
      <c r="P50" s="1">
        <f>IF(ISTEXT(#REF!)=TRUE,1,0)</f>
        <v>0</v>
      </c>
      <c r="Q50" s="1">
        <f>IF(ISTEXT(#REF!)=TRUE,1,0)</f>
        <v>0</v>
      </c>
      <c r="R50" s="1">
        <f>IF(ISTEXT(#REF!)=TRUE,1,0)</f>
        <v>0</v>
      </c>
      <c r="S50" s="1">
        <f>IF(ISTEXT(#REF!)=TRUE,1,0)</f>
        <v>0</v>
      </c>
      <c r="T50" s="1">
        <f>IF(ISTEXT(#REF!)=TRUE,1,0)</f>
        <v>0</v>
      </c>
      <c r="U50" s="1">
        <f>IF(ISTEXT(#REF!)=TRUE,1,0)</f>
        <v>0</v>
      </c>
      <c r="V50" s="1">
        <f>IF(ISTEXT(#REF!)=TRUE,1,0)</f>
        <v>0</v>
      </c>
      <c r="BZ50" s="2"/>
      <c r="CA50" s="2" t="e">
        <f>INDEX($C$6:$BY$6,1,MATCH(MAX(#REF!),#REF!,0))</f>
        <v>#REF!</v>
      </c>
      <c r="CB50" s="2" t="e">
        <f t="shared" si="34"/>
        <v>#REF!</v>
      </c>
      <c r="CC50" s="1" t="e">
        <f>MAX(#REF!)</f>
        <v>#REF!</v>
      </c>
    </row>
    <row r="51" spans="1:81" ht="12.75">
      <c r="A51" s="2">
        <v>20</v>
      </c>
      <c r="C51" s="1">
        <f>IF(ISTEXT(#REF!)=TRUE,1,0)</f>
        <v>0</v>
      </c>
      <c r="D51" s="1">
        <f>IF(ISTEXT(#REF!)=TRUE,1,0)</f>
        <v>0</v>
      </c>
      <c r="E51" s="1">
        <f>IF(ISTEXT(#REF!)=TRUE,1,0)</f>
        <v>0</v>
      </c>
      <c r="F51" s="1">
        <f>IF(ISTEXT(#REF!)=TRUE,1,0)</f>
        <v>0</v>
      </c>
      <c r="G51" s="1">
        <f>IF(ISTEXT(#REF!)=TRUE,1,0)</f>
        <v>0</v>
      </c>
      <c r="H51" s="1">
        <f>IF(ISTEXT(#REF!)=TRUE,1,0)</f>
        <v>0</v>
      </c>
      <c r="I51" s="1">
        <f>IF(ISTEXT(#REF!)=TRUE,1,0)</f>
        <v>0</v>
      </c>
      <c r="J51" s="1">
        <f>IF(ISTEXT(#REF!)=TRUE,1,0)</f>
        <v>0</v>
      </c>
      <c r="K51" s="1">
        <f>IF(ISTEXT(#REF!)=TRUE,1,0)</f>
        <v>0</v>
      </c>
      <c r="L51" s="1">
        <f>IF(ISTEXT(#REF!)=TRUE,1,0)</f>
        <v>0</v>
      </c>
      <c r="M51" s="1">
        <f>IF(ISTEXT(#REF!)=TRUE,1,0)</f>
        <v>0</v>
      </c>
      <c r="N51" s="1">
        <f>IF(ISTEXT(#REF!)=TRUE,1,0)</f>
        <v>0</v>
      </c>
      <c r="O51" s="1">
        <f>IF(ISTEXT(#REF!)=TRUE,1,0)</f>
        <v>0</v>
      </c>
      <c r="P51" s="1">
        <f>IF(ISTEXT(#REF!)=TRUE,1,0)</f>
        <v>0</v>
      </c>
      <c r="Q51" s="1">
        <f>IF(ISTEXT(#REF!)=TRUE,1,0)</f>
        <v>0</v>
      </c>
      <c r="R51" s="1">
        <f>IF(ISTEXT(#REF!)=TRUE,1,0)</f>
        <v>0</v>
      </c>
      <c r="S51" s="1">
        <f>IF(ISTEXT(#REF!)=TRUE,1,0)</f>
        <v>0</v>
      </c>
      <c r="T51" s="1">
        <f>IF(ISTEXT(#REF!)=TRUE,1,0)</f>
        <v>0</v>
      </c>
      <c r="U51" s="1">
        <f>IF(ISTEXT(#REF!)=TRUE,1,0)</f>
        <v>0</v>
      </c>
      <c r="V51" s="1">
        <f>IF(ISTEXT(#REF!)=TRUE,1,0)</f>
        <v>0</v>
      </c>
      <c r="BZ51" s="2"/>
      <c r="CA51" s="2" t="e">
        <f>INDEX($C$6:$BY$6,1,MATCH(MAX(#REF!),#REF!,0))</f>
        <v>#REF!</v>
      </c>
      <c r="CB51" s="2" t="e">
        <f t="shared" si="34"/>
        <v>#REF!</v>
      </c>
      <c r="CC51" s="1" t="e">
        <f>MAX(#REF!)</f>
        <v>#REF!</v>
      </c>
    </row>
    <row r="52" spans="1:81" ht="12.75">
      <c r="A52" s="2">
        <v>21</v>
      </c>
      <c r="C52" s="1">
        <f>IF(ISTEXT(#REF!)=TRUE,1,0)</f>
        <v>0</v>
      </c>
      <c r="D52" s="1">
        <f>IF(ISTEXT(#REF!)=TRUE,1,0)</f>
        <v>0</v>
      </c>
      <c r="E52" s="1">
        <f>IF(ISTEXT(#REF!)=TRUE,1,0)</f>
        <v>0</v>
      </c>
      <c r="F52" s="1">
        <f>IF(ISTEXT(#REF!)=TRUE,1,0)</f>
        <v>0</v>
      </c>
      <c r="G52" s="1">
        <f>IF(ISTEXT(#REF!)=TRUE,1,0)</f>
        <v>0</v>
      </c>
      <c r="H52" s="1">
        <f>IF(ISTEXT(#REF!)=TRUE,1,0)</f>
        <v>0</v>
      </c>
      <c r="I52" s="1">
        <f>IF(ISTEXT(#REF!)=TRUE,1,0)</f>
        <v>0</v>
      </c>
      <c r="J52" s="1">
        <f>IF(ISTEXT(#REF!)=TRUE,1,0)</f>
        <v>0</v>
      </c>
      <c r="K52" s="1">
        <f>IF(ISTEXT(#REF!)=TRUE,1,0)</f>
        <v>0</v>
      </c>
      <c r="L52" s="1">
        <f>IF(ISTEXT(#REF!)=TRUE,1,0)</f>
        <v>0</v>
      </c>
      <c r="M52" s="1">
        <f>IF(ISTEXT(#REF!)=TRUE,1,0)</f>
        <v>0</v>
      </c>
      <c r="N52" s="1">
        <f>IF(ISTEXT(#REF!)=TRUE,1,0)</f>
        <v>0</v>
      </c>
      <c r="O52" s="1">
        <f>IF(ISTEXT(#REF!)=TRUE,1,0)</f>
        <v>0</v>
      </c>
      <c r="P52" s="1">
        <f>IF(ISTEXT(#REF!)=TRUE,1,0)</f>
        <v>0</v>
      </c>
      <c r="Q52" s="1">
        <f>IF(ISTEXT(#REF!)=TRUE,1,0)</f>
        <v>0</v>
      </c>
      <c r="R52" s="1">
        <f>IF(ISTEXT(#REF!)=TRUE,1,0)</f>
        <v>0</v>
      </c>
      <c r="S52" s="1">
        <f>IF(ISTEXT(#REF!)=TRUE,1,0)</f>
        <v>0</v>
      </c>
      <c r="T52" s="1">
        <f>IF(ISTEXT(#REF!)=TRUE,1,0)</f>
        <v>0</v>
      </c>
      <c r="U52" s="1">
        <f>IF(ISTEXT(#REF!)=TRUE,1,0)</f>
        <v>0</v>
      </c>
      <c r="V52" s="1">
        <f>IF(ISTEXT(#REF!)=TRUE,1,0)</f>
        <v>0</v>
      </c>
      <c r="BZ52" s="2"/>
      <c r="CA52" s="2" t="e">
        <f>INDEX($C$6:$BY$6,1,MATCH(MAX(#REF!),#REF!,0))</f>
        <v>#REF!</v>
      </c>
      <c r="CB52" s="2" t="e">
        <f t="shared" si="34"/>
        <v>#REF!</v>
      </c>
      <c r="CC52" s="1" t="e">
        <f>MAX(#REF!)</f>
        <v>#REF!</v>
      </c>
    </row>
    <row r="53" spans="1:81" ht="12.75">
      <c r="A53" s="2">
        <v>22</v>
      </c>
      <c r="C53" s="1">
        <f>IF(ISTEXT(#REF!)=TRUE,1,0)</f>
        <v>0</v>
      </c>
      <c r="D53" s="1">
        <f>IF(ISTEXT(#REF!)=TRUE,1,0)</f>
        <v>0</v>
      </c>
      <c r="E53" s="1">
        <f>IF(ISTEXT(#REF!)=TRUE,1,0)</f>
        <v>0</v>
      </c>
      <c r="F53" s="1">
        <f>IF(ISTEXT(#REF!)=TRUE,1,0)</f>
        <v>0</v>
      </c>
      <c r="G53" s="1">
        <f>IF(ISTEXT(#REF!)=TRUE,1,0)</f>
        <v>0</v>
      </c>
      <c r="H53" s="1">
        <f>IF(ISTEXT(#REF!)=TRUE,1,0)</f>
        <v>0</v>
      </c>
      <c r="I53" s="1">
        <f>IF(ISTEXT(#REF!)=TRUE,1,0)</f>
        <v>0</v>
      </c>
      <c r="J53" s="1">
        <f>IF(ISTEXT(#REF!)=TRUE,1,0)</f>
        <v>0</v>
      </c>
      <c r="K53" s="1">
        <f>IF(ISTEXT(#REF!)=TRUE,1,0)</f>
        <v>0</v>
      </c>
      <c r="L53" s="1">
        <f>IF(ISTEXT(#REF!)=TRUE,1,0)</f>
        <v>0</v>
      </c>
      <c r="M53" s="1">
        <f>IF(ISTEXT(#REF!)=TRUE,1,0)</f>
        <v>0</v>
      </c>
      <c r="N53" s="1">
        <f>IF(ISTEXT(#REF!)=TRUE,1,0)</f>
        <v>0</v>
      </c>
      <c r="O53" s="1">
        <f>IF(ISTEXT(#REF!)=TRUE,1,0)</f>
        <v>0</v>
      </c>
      <c r="P53" s="1">
        <f>IF(ISTEXT(#REF!)=TRUE,1,0)</f>
        <v>0</v>
      </c>
      <c r="Q53" s="1">
        <f>IF(ISTEXT(#REF!)=TRUE,1,0)</f>
        <v>0</v>
      </c>
      <c r="R53" s="1">
        <f>IF(ISTEXT(#REF!)=TRUE,1,0)</f>
        <v>0</v>
      </c>
      <c r="S53" s="1">
        <f>IF(ISTEXT(#REF!)=TRUE,1,0)</f>
        <v>0</v>
      </c>
      <c r="T53" s="1">
        <f>IF(ISTEXT(#REF!)=TRUE,1,0)</f>
        <v>0</v>
      </c>
      <c r="U53" s="1">
        <f>IF(ISTEXT(#REF!)=TRUE,1,0)</f>
        <v>0</v>
      </c>
      <c r="V53" s="1">
        <f>IF(ISTEXT(#REF!)=TRUE,1,0)</f>
        <v>0</v>
      </c>
      <c r="BZ53" s="2"/>
      <c r="CA53" s="2" t="e">
        <f>INDEX($C$6:$BY$6,1,MATCH(MAX(#REF!),#REF!,0))</f>
        <v>#REF!</v>
      </c>
      <c r="CB53" s="2" t="e">
        <f t="shared" si="34"/>
        <v>#REF!</v>
      </c>
      <c r="CC53" s="1" t="e">
        <f>MAX(#REF!)</f>
        <v>#REF!</v>
      </c>
    </row>
    <row r="54" spans="1:81" ht="12.75">
      <c r="A54" s="2">
        <v>23</v>
      </c>
      <c r="C54" s="1">
        <f>IF(ISTEXT(#REF!)=TRUE,1,0)</f>
        <v>0</v>
      </c>
      <c r="D54" s="1">
        <f>IF(ISTEXT(#REF!)=TRUE,1,0)</f>
        <v>0</v>
      </c>
      <c r="E54" s="1">
        <f>IF(ISTEXT(#REF!)=TRUE,1,0)</f>
        <v>0</v>
      </c>
      <c r="F54" s="1">
        <f>IF(ISTEXT(#REF!)=TRUE,1,0)</f>
        <v>0</v>
      </c>
      <c r="G54" s="1">
        <f>IF(ISTEXT(#REF!)=TRUE,1,0)</f>
        <v>0</v>
      </c>
      <c r="H54" s="1">
        <f>IF(ISTEXT(#REF!)=TRUE,1,0)</f>
        <v>0</v>
      </c>
      <c r="I54" s="1">
        <f>IF(ISTEXT(#REF!)=TRUE,1,0)</f>
        <v>0</v>
      </c>
      <c r="J54" s="1">
        <f>IF(ISTEXT(#REF!)=TRUE,1,0)</f>
        <v>0</v>
      </c>
      <c r="K54" s="1">
        <f>IF(ISTEXT(#REF!)=TRUE,1,0)</f>
        <v>0</v>
      </c>
      <c r="L54" s="1">
        <f>IF(ISTEXT(#REF!)=TRUE,1,0)</f>
        <v>0</v>
      </c>
      <c r="M54" s="1">
        <f>IF(ISTEXT(#REF!)=TRUE,1,0)</f>
        <v>0</v>
      </c>
      <c r="N54" s="1">
        <f>IF(ISTEXT(#REF!)=TRUE,1,0)</f>
        <v>0</v>
      </c>
      <c r="O54" s="1">
        <f>IF(ISTEXT(#REF!)=TRUE,1,0)</f>
        <v>0</v>
      </c>
      <c r="P54" s="1">
        <f>IF(ISTEXT(#REF!)=TRUE,1,0)</f>
        <v>0</v>
      </c>
      <c r="Q54" s="1">
        <f>IF(ISTEXT(#REF!)=TRUE,1,0)</f>
        <v>0</v>
      </c>
      <c r="R54" s="1">
        <f>IF(ISTEXT(#REF!)=TRUE,1,0)</f>
        <v>0</v>
      </c>
      <c r="S54" s="1">
        <f>IF(ISTEXT(#REF!)=TRUE,1,0)</f>
        <v>0</v>
      </c>
      <c r="T54" s="1">
        <f>IF(ISTEXT(#REF!)=TRUE,1,0)</f>
        <v>0</v>
      </c>
      <c r="U54" s="1">
        <f>IF(ISTEXT(#REF!)=TRUE,1,0)</f>
        <v>0</v>
      </c>
      <c r="V54" s="1">
        <f>IF(ISTEXT(#REF!)=TRUE,1,0)</f>
        <v>0</v>
      </c>
      <c r="BZ54" s="2"/>
      <c r="CA54" s="2" t="e">
        <f>INDEX($C$6:$BY$6,1,MATCH(MAX(#REF!),#REF!,0))</f>
        <v>#REF!</v>
      </c>
      <c r="CB54" s="2" t="e">
        <f t="shared" si="34"/>
        <v>#REF!</v>
      </c>
      <c r="CC54" s="1" t="e">
        <f>MAX(#REF!)</f>
        <v>#REF!</v>
      </c>
    </row>
    <row r="55" spans="1:81" ht="12.75">
      <c r="A55" s="2">
        <v>24</v>
      </c>
      <c r="C55" s="1">
        <f>IF(ISTEXT(#REF!)=TRUE,1,0)</f>
        <v>0</v>
      </c>
      <c r="D55" s="1">
        <f>IF(ISTEXT(#REF!)=TRUE,1,0)</f>
        <v>0</v>
      </c>
      <c r="E55" s="1">
        <f>IF(ISTEXT(#REF!)=TRUE,1,0)</f>
        <v>0</v>
      </c>
      <c r="F55" s="1">
        <f>IF(ISTEXT(#REF!)=TRUE,1,0)</f>
        <v>0</v>
      </c>
      <c r="G55" s="1">
        <f>IF(ISTEXT(#REF!)=TRUE,1,0)</f>
        <v>0</v>
      </c>
      <c r="H55" s="1">
        <f>IF(ISTEXT(#REF!)=TRUE,1,0)</f>
        <v>0</v>
      </c>
      <c r="I55" s="1">
        <f>IF(ISTEXT(#REF!)=TRUE,1,0)</f>
        <v>0</v>
      </c>
      <c r="J55" s="1">
        <f>IF(ISTEXT(#REF!)=TRUE,1,0)</f>
        <v>0</v>
      </c>
      <c r="K55" s="1">
        <f>IF(ISTEXT(#REF!)=TRUE,1,0)</f>
        <v>0</v>
      </c>
      <c r="L55" s="1">
        <f>IF(ISTEXT(#REF!)=TRUE,1,0)</f>
        <v>0</v>
      </c>
      <c r="M55" s="1">
        <f>IF(ISTEXT(#REF!)=TRUE,1,0)</f>
        <v>0</v>
      </c>
      <c r="N55" s="1">
        <f>IF(ISTEXT(#REF!)=TRUE,1,0)</f>
        <v>0</v>
      </c>
      <c r="O55" s="1">
        <f>IF(ISTEXT(#REF!)=TRUE,1,0)</f>
        <v>0</v>
      </c>
      <c r="P55" s="1">
        <f>IF(ISTEXT(#REF!)=TRUE,1,0)</f>
        <v>0</v>
      </c>
      <c r="Q55" s="1">
        <f>IF(ISTEXT(#REF!)=TRUE,1,0)</f>
        <v>0</v>
      </c>
      <c r="R55" s="1">
        <f>IF(ISTEXT(#REF!)=TRUE,1,0)</f>
        <v>0</v>
      </c>
      <c r="S55" s="1">
        <f>IF(ISTEXT(#REF!)=TRUE,1,0)</f>
        <v>0</v>
      </c>
      <c r="T55" s="1">
        <f>IF(ISTEXT(#REF!)=TRUE,1,0)</f>
        <v>0</v>
      </c>
      <c r="U55" s="1">
        <f>IF(ISTEXT(#REF!)=TRUE,1,0)</f>
        <v>0</v>
      </c>
      <c r="V55" s="1">
        <f>IF(ISTEXT(#REF!)=TRUE,1,0)</f>
        <v>0</v>
      </c>
      <c r="BZ55" s="2"/>
      <c r="CA55" s="2" t="e">
        <f>INDEX($C$6:$BY$6,1,MATCH(MAX(#REF!),#REF!,0))</f>
        <v>#REF!</v>
      </c>
      <c r="CB55" s="2" t="e">
        <f t="shared" si="34"/>
        <v>#REF!</v>
      </c>
      <c r="CC55" s="1" t="e">
        <f>MAX(#REF!)</f>
        <v>#REF!</v>
      </c>
    </row>
    <row r="56" spans="1:81" ht="12.75">
      <c r="A56" s="2">
        <v>25</v>
      </c>
      <c r="C56" s="1">
        <f>IF(ISTEXT(#REF!)=TRUE,1,0)</f>
        <v>0</v>
      </c>
      <c r="D56" s="1">
        <f>IF(ISTEXT(#REF!)=TRUE,1,0)</f>
        <v>0</v>
      </c>
      <c r="E56" s="1">
        <f>IF(ISTEXT(#REF!)=TRUE,1,0)</f>
        <v>0</v>
      </c>
      <c r="F56" s="1">
        <f>IF(ISTEXT(#REF!)=TRUE,1,0)</f>
        <v>0</v>
      </c>
      <c r="G56" s="1">
        <f>IF(ISTEXT(#REF!)=TRUE,1,0)</f>
        <v>0</v>
      </c>
      <c r="H56" s="1">
        <f>IF(ISTEXT(#REF!)=TRUE,1,0)</f>
        <v>0</v>
      </c>
      <c r="I56" s="1">
        <f>IF(ISTEXT(#REF!)=TRUE,1,0)</f>
        <v>0</v>
      </c>
      <c r="J56" s="1">
        <f>IF(ISTEXT(#REF!)=TRUE,1,0)</f>
        <v>0</v>
      </c>
      <c r="K56" s="1">
        <f>IF(ISTEXT(#REF!)=TRUE,1,0)</f>
        <v>0</v>
      </c>
      <c r="L56" s="1">
        <f>IF(ISTEXT(#REF!)=TRUE,1,0)</f>
        <v>0</v>
      </c>
      <c r="M56" s="1">
        <f>IF(ISTEXT(#REF!)=TRUE,1,0)</f>
        <v>0</v>
      </c>
      <c r="N56" s="1">
        <f>IF(ISTEXT(#REF!)=TRUE,1,0)</f>
        <v>0</v>
      </c>
      <c r="O56" s="1">
        <f>IF(ISTEXT(#REF!)=TRUE,1,0)</f>
        <v>0</v>
      </c>
      <c r="P56" s="1">
        <f>IF(ISTEXT(#REF!)=TRUE,1,0)</f>
        <v>0</v>
      </c>
      <c r="Q56" s="1">
        <f>IF(ISTEXT(#REF!)=TRUE,1,0)</f>
        <v>0</v>
      </c>
      <c r="R56" s="1">
        <f>IF(ISTEXT(#REF!)=TRUE,1,0)</f>
        <v>0</v>
      </c>
      <c r="S56" s="1">
        <f>IF(ISTEXT(#REF!)=TRUE,1,0)</f>
        <v>0</v>
      </c>
      <c r="T56" s="1">
        <f>IF(ISTEXT(#REF!)=TRUE,1,0)</f>
        <v>0</v>
      </c>
      <c r="U56" s="1">
        <f>IF(ISTEXT(#REF!)=TRUE,1,0)</f>
        <v>0</v>
      </c>
      <c r="V56" s="1">
        <f>IF(ISTEXT(#REF!)=TRUE,1,0)</f>
        <v>0</v>
      </c>
      <c r="BZ56" s="2"/>
      <c r="CA56" s="2" t="e">
        <f>INDEX($C$6:$BY$6,1,MATCH(MAX(#REF!),#REF!,0))</f>
        <v>#REF!</v>
      </c>
      <c r="CB56" s="2" t="e">
        <f t="shared" si="34"/>
        <v>#REF!</v>
      </c>
      <c r="CC56" s="1" t="e">
        <f>MAX(#REF!)</f>
        <v>#REF!</v>
      </c>
    </row>
    <row r="57" spans="1:81" ht="12.75">
      <c r="A57" s="2">
        <v>26</v>
      </c>
      <c r="C57" s="1">
        <f>IF(ISTEXT(#REF!)=TRUE,1,0)</f>
        <v>0</v>
      </c>
      <c r="D57" s="1">
        <f>IF(ISTEXT(#REF!)=TRUE,1,0)</f>
        <v>0</v>
      </c>
      <c r="E57" s="1">
        <f>IF(ISTEXT(#REF!)=TRUE,1,0)</f>
        <v>0</v>
      </c>
      <c r="F57" s="1">
        <f>IF(ISTEXT(#REF!)=TRUE,1,0)</f>
        <v>0</v>
      </c>
      <c r="G57" s="1">
        <f>IF(ISTEXT(#REF!)=TRUE,1,0)</f>
        <v>0</v>
      </c>
      <c r="H57" s="1">
        <f>IF(ISTEXT(#REF!)=TRUE,1,0)</f>
        <v>0</v>
      </c>
      <c r="I57" s="1">
        <f>IF(ISTEXT(#REF!)=TRUE,1,0)</f>
        <v>0</v>
      </c>
      <c r="J57" s="1">
        <f>IF(ISTEXT(#REF!)=TRUE,1,0)</f>
        <v>0</v>
      </c>
      <c r="K57" s="1">
        <f>IF(ISTEXT(#REF!)=TRUE,1,0)</f>
        <v>0</v>
      </c>
      <c r="L57" s="1">
        <f>IF(ISTEXT(#REF!)=TRUE,1,0)</f>
        <v>0</v>
      </c>
      <c r="M57" s="1">
        <f>IF(ISTEXT(#REF!)=TRUE,1,0)</f>
        <v>0</v>
      </c>
      <c r="N57" s="1">
        <f>IF(ISTEXT(#REF!)=TRUE,1,0)</f>
        <v>0</v>
      </c>
      <c r="O57" s="1">
        <f>IF(ISTEXT(#REF!)=TRUE,1,0)</f>
        <v>0</v>
      </c>
      <c r="P57" s="1">
        <f>IF(ISTEXT(#REF!)=TRUE,1,0)</f>
        <v>0</v>
      </c>
      <c r="Q57" s="1">
        <f>IF(ISTEXT(#REF!)=TRUE,1,0)</f>
        <v>0</v>
      </c>
      <c r="R57" s="1">
        <f>IF(ISTEXT(#REF!)=TRUE,1,0)</f>
        <v>0</v>
      </c>
      <c r="S57" s="1">
        <f>IF(ISTEXT(#REF!)=TRUE,1,0)</f>
        <v>0</v>
      </c>
      <c r="T57" s="1">
        <f>IF(ISTEXT(#REF!)=TRUE,1,0)</f>
        <v>0</v>
      </c>
      <c r="U57" s="1">
        <f>IF(ISTEXT(#REF!)=TRUE,1,0)</f>
        <v>0</v>
      </c>
      <c r="V57" s="1">
        <f>IF(ISTEXT(#REF!)=TRUE,1,0)</f>
        <v>0</v>
      </c>
      <c r="BZ57" s="2"/>
      <c r="CA57" s="2" t="e">
        <f>INDEX($C$6:$BY$6,1,MATCH(MAX(#REF!),#REF!,0))</f>
        <v>#REF!</v>
      </c>
      <c r="CB57" s="2" t="e">
        <f t="shared" si="34"/>
        <v>#REF!</v>
      </c>
      <c r="CC57" s="1" t="e">
        <f>MAX(#REF!)</f>
        <v>#REF!</v>
      </c>
    </row>
    <row r="58" spans="1:81" ht="12.75">
      <c r="A58" s="2">
        <v>27</v>
      </c>
      <c r="C58" s="1">
        <f>IF(ISTEXT(#REF!)=TRUE,1,0)</f>
        <v>0</v>
      </c>
      <c r="D58" s="1">
        <f>IF(ISTEXT(#REF!)=TRUE,1,0)</f>
        <v>0</v>
      </c>
      <c r="E58" s="1">
        <f>IF(ISTEXT(#REF!)=TRUE,1,0)</f>
        <v>0</v>
      </c>
      <c r="F58" s="1">
        <f>IF(ISTEXT(#REF!)=TRUE,1,0)</f>
        <v>0</v>
      </c>
      <c r="G58" s="1">
        <f>IF(ISTEXT(#REF!)=TRUE,1,0)</f>
        <v>0</v>
      </c>
      <c r="H58" s="1">
        <f>IF(ISTEXT(#REF!)=TRUE,1,0)</f>
        <v>0</v>
      </c>
      <c r="I58" s="1">
        <f>IF(ISTEXT(#REF!)=TRUE,1,0)</f>
        <v>0</v>
      </c>
      <c r="J58" s="1">
        <f>IF(ISTEXT(#REF!)=TRUE,1,0)</f>
        <v>0</v>
      </c>
      <c r="K58" s="1">
        <f>IF(ISTEXT(#REF!)=TRUE,1,0)</f>
        <v>0</v>
      </c>
      <c r="L58" s="1">
        <f>IF(ISTEXT(#REF!)=TRUE,1,0)</f>
        <v>0</v>
      </c>
      <c r="M58" s="1">
        <f>IF(ISTEXT(#REF!)=TRUE,1,0)</f>
        <v>0</v>
      </c>
      <c r="N58" s="1">
        <f>IF(ISTEXT(#REF!)=TRUE,1,0)</f>
        <v>0</v>
      </c>
      <c r="O58" s="1">
        <f>IF(ISTEXT(#REF!)=TRUE,1,0)</f>
        <v>0</v>
      </c>
      <c r="P58" s="1">
        <f>IF(ISTEXT(#REF!)=TRUE,1,0)</f>
        <v>0</v>
      </c>
      <c r="Q58" s="1">
        <f>IF(ISTEXT(#REF!)=TRUE,1,0)</f>
        <v>0</v>
      </c>
      <c r="R58" s="1">
        <f>IF(ISTEXT(#REF!)=TRUE,1,0)</f>
        <v>0</v>
      </c>
      <c r="S58" s="1">
        <f>IF(ISTEXT(#REF!)=TRUE,1,0)</f>
        <v>0</v>
      </c>
      <c r="T58" s="1">
        <f>IF(ISTEXT(#REF!)=TRUE,1,0)</f>
        <v>0</v>
      </c>
      <c r="U58" s="1">
        <f>IF(ISTEXT(#REF!)=TRUE,1,0)</f>
        <v>0</v>
      </c>
      <c r="V58" s="1">
        <f>IF(ISTEXT(#REF!)=TRUE,1,0)</f>
        <v>0</v>
      </c>
      <c r="BZ58" s="2"/>
      <c r="CA58" s="2" t="e">
        <f>INDEX($C$6:$BY$6,1,MATCH(MAX(#REF!),#REF!,0))</f>
        <v>#REF!</v>
      </c>
      <c r="CB58" s="2" t="e">
        <f t="shared" si="34"/>
        <v>#REF!</v>
      </c>
      <c r="CC58" s="1" t="e">
        <f>MAX(#REF!)</f>
        <v>#REF!</v>
      </c>
    </row>
    <row r="59" spans="1:81" ht="12.75">
      <c r="A59" s="2">
        <v>28</v>
      </c>
      <c r="C59" s="1">
        <f>IF(ISTEXT(#REF!)=TRUE,1,0)</f>
        <v>0</v>
      </c>
      <c r="D59" s="1">
        <f>IF(ISTEXT(#REF!)=TRUE,1,0)</f>
        <v>0</v>
      </c>
      <c r="E59" s="1">
        <f>IF(ISTEXT(#REF!)=TRUE,1,0)</f>
        <v>0</v>
      </c>
      <c r="F59" s="1">
        <f>IF(ISTEXT(#REF!)=TRUE,1,0)</f>
        <v>0</v>
      </c>
      <c r="G59" s="1">
        <f>IF(ISTEXT(#REF!)=TRUE,1,0)</f>
        <v>0</v>
      </c>
      <c r="H59" s="1">
        <f>IF(ISTEXT(#REF!)=TRUE,1,0)</f>
        <v>0</v>
      </c>
      <c r="I59" s="1">
        <f>IF(ISTEXT(#REF!)=TRUE,1,0)</f>
        <v>0</v>
      </c>
      <c r="J59" s="1">
        <f>IF(ISTEXT(#REF!)=TRUE,1,0)</f>
        <v>0</v>
      </c>
      <c r="K59" s="1">
        <f>IF(ISTEXT(#REF!)=TRUE,1,0)</f>
        <v>0</v>
      </c>
      <c r="L59" s="1">
        <f>IF(ISTEXT(#REF!)=TRUE,1,0)</f>
        <v>0</v>
      </c>
      <c r="M59" s="1">
        <f>IF(ISTEXT(#REF!)=TRUE,1,0)</f>
        <v>0</v>
      </c>
      <c r="N59" s="1">
        <f>IF(ISTEXT(#REF!)=TRUE,1,0)</f>
        <v>0</v>
      </c>
      <c r="O59" s="1">
        <f>IF(ISTEXT(#REF!)=TRUE,1,0)</f>
        <v>0</v>
      </c>
      <c r="P59" s="1">
        <f>IF(ISTEXT(#REF!)=TRUE,1,0)</f>
        <v>0</v>
      </c>
      <c r="Q59" s="1">
        <f>IF(ISTEXT(#REF!)=TRUE,1,0)</f>
        <v>0</v>
      </c>
      <c r="R59" s="1">
        <f>IF(ISTEXT(#REF!)=TRUE,1,0)</f>
        <v>0</v>
      </c>
      <c r="S59" s="1">
        <f>IF(ISTEXT(#REF!)=TRUE,1,0)</f>
        <v>0</v>
      </c>
      <c r="T59" s="1">
        <f>IF(ISTEXT(#REF!)=TRUE,1,0)</f>
        <v>0</v>
      </c>
      <c r="U59" s="1">
        <f>IF(ISTEXT(#REF!)=TRUE,1,0)</f>
        <v>0</v>
      </c>
      <c r="V59" s="1">
        <f>IF(ISTEXT(#REF!)=TRUE,1,0)</f>
        <v>0</v>
      </c>
      <c r="BZ59" s="2"/>
      <c r="CA59" s="2" t="e">
        <f>INDEX($C$6:$BY$6,1,MATCH(MAX(#REF!),#REF!,0))</f>
        <v>#REF!</v>
      </c>
      <c r="CB59" s="2" t="e">
        <f t="shared" si="34"/>
        <v>#REF!</v>
      </c>
      <c r="CC59" s="1" t="e">
        <f>MAX(#REF!)</f>
        <v>#REF!</v>
      </c>
    </row>
    <row r="60" spans="1:81" ht="12.75">
      <c r="A60" s="2">
        <v>29</v>
      </c>
      <c r="C60" s="1">
        <f>IF(ISTEXT(#REF!)=TRUE,1,0)</f>
        <v>0</v>
      </c>
      <c r="D60" s="1">
        <f>IF(ISTEXT(#REF!)=TRUE,1,0)</f>
        <v>0</v>
      </c>
      <c r="E60" s="1">
        <f>IF(ISTEXT(#REF!)=TRUE,1,0)</f>
        <v>0</v>
      </c>
      <c r="F60" s="1">
        <f>IF(ISTEXT(#REF!)=TRUE,1,0)</f>
        <v>0</v>
      </c>
      <c r="G60" s="1">
        <f>IF(ISTEXT(#REF!)=TRUE,1,0)</f>
        <v>0</v>
      </c>
      <c r="H60" s="1">
        <f>IF(ISTEXT(#REF!)=TRUE,1,0)</f>
        <v>0</v>
      </c>
      <c r="I60" s="1">
        <f>IF(ISTEXT(#REF!)=TRUE,1,0)</f>
        <v>0</v>
      </c>
      <c r="J60" s="1">
        <f>IF(ISTEXT(#REF!)=TRUE,1,0)</f>
        <v>0</v>
      </c>
      <c r="K60" s="1">
        <f>IF(ISTEXT(#REF!)=TRUE,1,0)</f>
        <v>0</v>
      </c>
      <c r="L60" s="1">
        <f>IF(ISTEXT(#REF!)=TRUE,1,0)</f>
        <v>0</v>
      </c>
      <c r="M60" s="1">
        <f>IF(ISTEXT(#REF!)=TRUE,1,0)</f>
        <v>0</v>
      </c>
      <c r="N60" s="1">
        <f>IF(ISTEXT(#REF!)=TRUE,1,0)</f>
        <v>0</v>
      </c>
      <c r="O60" s="1">
        <f>IF(ISTEXT(#REF!)=TRUE,1,0)</f>
        <v>0</v>
      </c>
      <c r="P60" s="1">
        <f>IF(ISTEXT(#REF!)=TRUE,1,0)</f>
        <v>0</v>
      </c>
      <c r="Q60" s="1">
        <f>IF(ISTEXT(#REF!)=TRUE,1,0)</f>
        <v>0</v>
      </c>
      <c r="R60" s="1">
        <f>IF(ISTEXT(#REF!)=TRUE,1,0)</f>
        <v>0</v>
      </c>
      <c r="S60" s="1">
        <f>IF(ISTEXT(#REF!)=TRUE,1,0)</f>
        <v>0</v>
      </c>
      <c r="T60" s="1">
        <f>IF(ISTEXT(#REF!)=TRUE,1,0)</f>
        <v>0</v>
      </c>
      <c r="U60" s="1">
        <f>IF(ISTEXT(#REF!)=TRUE,1,0)</f>
        <v>0</v>
      </c>
      <c r="V60" s="1">
        <f>IF(ISTEXT(#REF!)=TRUE,1,0)</f>
        <v>0</v>
      </c>
      <c r="BZ60" s="2"/>
      <c r="CA60" s="2" t="e">
        <f>INDEX($C$6:$BY$6,1,MATCH(MAX(#REF!),#REF!,0))</f>
        <v>#REF!</v>
      </c>
      <c r="CB60" s="2" t="e">
        <f t="shared" si="34"/>
        <v>#REF!</v>
      </c>
      <c r="CC60" s="1" t="e">
        <f>MAX(#REF!)</f>
        <v>#REF!</v>
      </c>
    </row>
    <row r="61" spans="1:81" ht="12.75">
      <c r="A61" s="2">
        <v>30</v>
      </c>
      <c r="C61" s="1">
        <f>IF(ISTEXT(#REF!)=TRUE,1,0)</f>
        <v>0</v>
      </c>
      <c r="D61" s="1">
        <f>IF(ISTEXT(#REF!)=TRUE,1,0)</f>
        <v>0</v>
      </c>
      <c r="E61" s="1">
        <f>IF(ISTEXT(#REF!)=TRUE,1,0)</f>
        <v>0</v>
      </c>
      <c r="F61" s="1">
        <f>IF(ISTEXT(#REF!)=TRUE,1,0)</f>
        <v>0</v>
      </c>
      <c r="G61" s="1">
        <f>IF(ISTEXT(#REF!)=TRUE,1,0)</f>
        <v>0</v>
      </c>
      <c r="H61" s="1">
        <f>IF(ISTEXT(#REF!)=TRUE,1,0)</f>
        <v>0</v>
      </c>
      <c r="I61" s="1">
        <f>IF(ISTEXT(#REF!)=TRUE,1,0)</f>
        <v>0</v>
      </c>
      <c r="J61" s="1">
        <f>IF(ISTEXT(#REF!)=TRUE,1,0)</f>
        <v>0</v>
      </c>
      <c r="K61" s="1">
        <f>IF(ISTEXT(#REF!)=TRUE,1,0)</f>
        <v>0</v>
      </c>
      <c r="L61" s="1">
        <f>IF(ISTEXT(#REF!)=TRUE,1,0)</f>
        <v>0</v>
      </c>
      <c r="M61" s="1">
        <f>IF(ISTEXT(#REF!)=TRUE,1,0)</f>
        <v>0</v>
      </c>
      <c r="N61" s="1">
        <f>IF(ISTEXT(#REF!)=TRUE,1,0)</f>
        <v>0</v>
      </c>
      <c r="O61" s="1">
        <f>IF(ISTEXT(#REF!)=TRUE,1,0)</f>
        <v>0</v>
      </c>
      <c r="P61" s="1">
        <f>IF(ISTEXT(#REF!)=TRUE,1,0)</f>
        <v>0</v>
      </c>
      <c r="Q61" s="1">
        <f>IF(ISTEXT(#REF!)=TRUE,1,0)</f>
        <v>0</v>
      </c>
      <c r="R61" s="1">
        <f>IF(ISTEXT(#REF!)=TRUE,1,0)</f>
        <v>0</v>
      </c>
      <c r="S61" s="1">
        <f>IF(ISTEXT(#REF!)=TRUE,1,0)</f>
        <v>0</v>
      </c>
      <c r="T61" s="1">
        <f>IF(ISTEXT(#REF!)=TRUE,1,0)</f>
        <v>0</v>
      </c>
      <c r="U61" s="1">
        <f>IF(ISTEXT(#REF!)=TRUE,1,0)</f>
        <v>0</v>
      </c>
      <c r="V61" s="1">
        <f>IF(ISTEXT(#REF!)=TRUE,1,0)</f>
        <v>0</v>
      </c>
      <c r="BZ61" s="2"/>
      <c r="CA61" s="2" t="e">
        <f>INDEX($C$6:$BY$6,1,MATCH(MAX(#REF!),#REF!,0))</f>
        <v>#REF!</v>
      </c>
      <c r="CB61" s="2" t="e">
        <f t="shared" si="34"/>
        <v>#REF!</v>
      </c>
      <c r="CC61" s="1" t="e">
        <f>MAX(#REF!)</f>
        <v>#REF!</v>
      </c>
    </row>
    <row r="62" ht="12.75">
      <c r="CB62" s="2"/>
    </row>
    <row r="63" spans="1:80" ht="12.75">
      <c r="A63" s="2">
        <v>32</v>
      </c>
      <c r="CA63" s="2">
        <f>INDEX($C$6:$BY$6,1,MATCH(MAX(C24:BY24),C24:BY24,0))</f>
        <v>12</v>
      </c>
      <c r="CB63" s="2" t="str">
        <f>LOOKUP(CA63,C$6:BY$6,C$5:BY$5)</f>
        <v>CABA Catalin </v>
      </c>
    </row>
    <row r="68" spans="1:22" ht="12.75">
      <c r="A68" s="57" t="s">
        <v>33</v>
      </c>
      <c r="C68" s="1">
        <f aca="true" t="shared" si="49" ref="C68:V68">IF(SUM(C32:C61)&lt;4,COUNTA(C7:C21),COUNTA(C7:C21)-INT((SUM(C32:C61)-1)/3))</f>
        <v>15</v>
      </c>
      <c r="D68" s="1">
        <f t="shared" si="49"/>
        <v>15</v>
      </c>
      <c r="E68" s="1">
        <f t="shared" si="49"/>
        <v>15</v>
      </c>
      <c r="F68" s="1">
        <f t="shared" si="49"/>
        <v>15</v>
      </c>
      <c r="G68" s="1">
        <f t="shared" si="49"/>
        <v>15</v>
      </c>
      <c r="H68" s="1">
        <f t="shared" si="49"/>
        <v>15</v>
      </c>
      <c r="I68" s="1">
        <f t="shared" si="49"/>
        <v>15</v>
      </c>
      <c r="J68" s="1">
        <f t="shared" si="49"/>
        <v>15</v>
      </c>
      <c r="K68" s="1">
        <f t="shared" si="49"/>
        <v>15</v>
      </c>
      <c r="L68" s="1">
        <f t="shared" si="49"/>
        <v>15</v>
      </c>
      <c r="M68" s="1">
        <f t="shared" si="49"/>
        <v>15</v>
      </c>
      <c r="N68" s="1">
        <f t="shared" si="49"/>
        <v>15</v>
      </c>
      <c r="O68" s="1">
        <f t="shared" si="49"/>
        <v>15</v>
      </c>
      <c r="P68" s="1">
        <f t="shared" si="49"/>
        <v>15</v>
      </c>
      <c r="Q68" s="1">
        <f t="shared" si="49"/>
        <v>15</v>
      </c>
      <c r="R68" s="1">
        <f t="shared" si="49"/>
        <v>15</v>
      </c>
      <c r="S68" s="1">
        <f t="shared" si="49"/>
        <v>15</v>
      </c>
      <c r="T68" s="1">
        <f t="shared" si="49"/>
        <v>14</v>
      </c>
      <c r="U68" s="1">
        <f t="shared" si="49"/>
        <v>14</v>
      </c>
      <c r="V68" s="1">
        <f t="shared" si="49"/>
        <v>15</v>
      </c>
    </row>
    <row r="69" spans="1:22" ht="12.75">
      <c r="A69" s="57" t="s">
        <v>34</v>
      </c>
      <c r="C69" s="1" t="e">
        <f aca="true" t="shared" si="50" ref="C69:V69">SUM(C72:C101)</f>
        <v>#REF!</v>
      </c>
      <c r="D69" s="1" t="e">
        <f t="shared" si="50"/>
        <v>#REF!</v>
      </c>
      <c r="E69" s="1" t="e">
        <f t="shared" si="50"/>
        <v>#REF!</v>
      </c>
      <c r="F69" s="1" t="e">
        <f t="shared" si="50"/>
        <v>#REF!</v>
      </c>
      <c r="G69" s="1" t="e">
        <f t="shared" si="50"/>
        <v>#REF!</v>
      </c>
      <c r="H69" s="1" t="e">
        <f t="shared" si="50"/>
        <v>#REF!</v>
      </c>
      <c r="I69" s="1" t="e">
        <f t="shared" si="50"/>
        <v>#REF!</v>
      </c>
      <c r="J69" s="1" t="e">
        <f t="shared" si="50"/>
        <v>#REF!</v>
      </c>
      <c r="K69" s="1" t="e">
        <f t="shared" si="50"/>
        <v>#REF!</v>
      </c>
      <c r="L69" s="1" t="e">
        <f t="shared" si="50"/>
        <v>#REF!</v>
      </c>
      <c r="M69" s="1" t="e">
        <f t="shared" si="50"/>
        <v>#REF!</v>
      </c>
      <c r="N69" s="1" t="e">
        <f t="shared" si="50"/>
        <v>#REF!</v>
      </c>
      <c r="O69" s="1" t="e">
        <f t="shared" si="50"/>
        <v>#REF!</v>
      </c>
      <c r="P69" s="1" t="e">
        <f t="shared" si="50"/>
        <v>#REF!</v>
      </c>
      <c r="Q69" s="1" t="e">
        <f t="shared" si="50"/>
        <v>#REF!</v>
      </c>
      <c r="R69" s="1" t="e">
        <f t="shared" si="50"/>
        <v>#REF!</v>
      </c>
      <c r="S69" s="1" t="e">
        <f t="shared" si="50"/>
        <v>#REF!</v>
      </c>
      <c r="T69" s="1" t="e">
        <f t="shared" si="50"/>
        <v>#REF!</v>
      </c>
      <c r="U69" s="1" t="e">
        <f t="shared" si="50"/>
        <v>#REF!</v>
      </c>
      <c r="V69" s="1" t="e">
        <f t="shared" si="50"/>
        <v>#REF!</v>
      </c>
    </row>
    <row r="70" spans="1:22" ht="12.75">
      <c r="A70" s="2" t="s">
        <v>20</v>
      </c>
      <c r="C70" s="1">
        <f aca="true" t="shared" si="51" ref="C70:V70">C22</f>
        <v>1191</v>
      </c>
      <c r="D70" s="1">
        <f t="shared" si="51"/>
        <v>1326</v>
      </c>
      <c r="E70" s="1">
        <f t="shared" si="51"/>
        <v>1356</v>
      </c>
      <c r="F70" s="1">
        <f t="shared" si="51"/>
        <v>1405</v>
      </c>
      <c r="G70" s="1">
        <f t="shared" si="51"/>
        <v>1241</v>
      </c>
      <c r="H70" s="1">
        <f t="shared" si="51"/>
        <v>1392</v>
      </c>
      <c r="I70" s="1">
        <f t="shared" si="51"/>
        <v>1122</v>
      </c>
      <c r="J70" s="1">
        <f t="shared" si="51"/>
        <v>1305</v>
      </c>
      <c r="K70" s="1">
        <f t="shared" si="51"/>
        <v>1211</v>
      </c>
      <c r="L70" s="1">
        <f t="shared" si="51"/>
        <v>1349</v>
      </c>
      <c r="M70" s="1">
        <f t="shared" si="51"/>
        <v>1218</v>
      </c>
      <c r="N70" s="1">
        <f t="shared" si="51"/>
        <v>1427</v>
      </c>
      <c r="O70" s="1">
        <f t="shared" si="51"/>
        <v>1426</v>
      </c>
      <c r="P70" s="1">
        <f t="shared" si="51"/>
        <v>1279</v>
      </c>
      <c r="Q70" s="1">
        <f t="shared" si="51"/>
        <v>1186</v>
      </c>
      <c r="R70" s="1">
        <f t="shared" si="51"/>
        <v>1358</v>
      </c>
      <c r="S70" s="1">
        <f t="shared" si="51"/>
        <v>986</v>
      </c>
      <c r="T70" s="1">
        <f t="shared" si="51"/>
        <v>1089</v>
      </c>
      <c r="U70" s="1">
        <f t="shared" si="51"/>
        <v>1006</v>
      </c>
      <c r="V70" s="1">
        <f t="shared" si="51"/>
        <v>1069</v>
      </c>
    </row>
    <row r="72" spans="1:78" ht="12.75">
      <c r="A72" s="2">
        <v>1</v>
      </c>
      <c r="B72" s="1">
        <f aca="true" t="shared" si="52" ref="B72:B86">COUNTA(C7:BY7)</f>
        <v>20</v>
      </c>
      <c r="C72" s="1">
        <f aca="true" t="shared" si="53" ref="C72:V72">IF(C7&gt;0,$B72,0)</f>
        <v>20</v>
      </c>
      <c r="D72" s="1">
        <f t="shared" si="53"/>
        <v>20</v>
      </c>
      <c r="E72" s="1">
        <f t="shared" si="53"/>
        <v>20</v>
      </c>
      <c r="F72" s="1">
        <f t="shared" si="53"/>
        <v>20</v>
      </c>
      <c r="G72" s="1">
        <f t="shared" si="53"/>
        <v>20</v>
      </c>
      <c r="H72" s="1">
        <f t="shared" si="53"/>
        <v>20</v>
      </c>
      <c r="I72" s="1">
        <f t="shared" si="53"/>
        <v>20</v>
      </c>
      <c r="J72" s="1">
        <f t="shared" si="53"/>
        <v>20</v>
      </c>
      <c r="K72" s="1">
        <f t="shared" si="53"/>
        <v>20</v>
      </c>
      <c r="L72" s="1">
        <f t="shared" si="53"/>
        <v>20</v>
      </c>
      <c r="M72" s="1">
        <f t="shared" si="53"/>
        <v>20</v>
      </c>
      <c r="N72" s="1">
        <f t="shared" si="53"/>
        <v>20</v>
      </c>
      <c r="O72" s="1">
        <f t="shared" si="53"/>
        <v>20</v>
      </c>
      <c r="P72" s="1">
        <f t="shared" si="53"/>
        <v>20</v>
      </c>
      <c r="Q72" s="1">
        <f t="shared" si="53"/>
        <v>20</v>
      </c>
      <c r="R72" s="1">
        <f t="shared" si="53"/>
        <v>20</v>
      </c>
      <c r="S72" s="1">
        <f t="shared" si="53"/>
        <v>20</v>
      </c>
      <c r="T72" s="1">
        <f t="shared" si="53"/>
        <v>20</v>
      </c>
      <c r="U72" s="1">
        <f t="shared" si="53"/>
        <v>20</v>
      </c>
      <c r="V72" s="1">
        <f t="shared" si="53"/>
        <v>20</v>
      </c>
      <c r="BZ72" s="2">
        <f>MAX(CD7:EZ7)</f>
        <v>102</v>
      </c>
    </row>
    <row r="73" spans="1:78" ht="12.75">
      <c r="A73" s="2">
        <v>2</v>
      </c>
      <c r="B73" s="1">
        <f t="shared" si="52"/>
        <v>20</v>
      </c>
      <c r="C73" s="1">
        <f aca="true" t="shared" si="54" ref="C73:V73">IF(C8&gt;0,$B73,0)</f>
        <v>20</v>
      </c>
      <c r="D73" s="1">
        <f t="shared" si="54"/>
        <v>20</v>
      </c>
      <c r="E73" s="1">
        <f t="shared" si="54"/>
        <v>20</v>
      </c>
      <c r="F73" s="1">
        <f t="shared" si="54"/>
        <v>20</v>
      </c>
      <c r="G73" s="1">
        <f t="shared" si="54"/>
        <v>20</v>
      </c>
      <c r="H73" s="1">
        <f t="shared" si="54"/>
        <v>20</v>
      </c>
      <c r="I73" s="1">
        <f t="shared" si="54"/>
        <v>20</v>
      </c>
      <c r="J73" s="1">
        <f t="shared" si="54"/>
        <v>20</v>
      </c>
      <c r="K73" s="1">
        <f t="shared" si="54"/>
        <v>20</v>
      </c>
      <c r="L73" s="1">
        <f t="shared" si="54"/>
        <v>20</v>
      </c>
      <c r="M73" s="1">
        <f t="shared" si="54"/>
        <v>20</v>
      </c>
      <c r="N73" s="1">
        <f t="shared" si="54"/>
        <v>20</v>
      </c>
      <c r="O73" s="1">
        <f t="shared" si="54"/>
        <v>20</v>
      </c>
      <c r="P73" s="1">
        <f t="shared" si="54"/>
        <v>20</v>
      </c>
      <c r="Q73" s="1">
        <f t="shared" si="54"/>
        <v>20</v>
      </c>
      <c r="R73" s="1">
        <f t="shared" si="54"/>
        <v>20</v>
      </c>
      <c r="S73" s="1">
        <f t="shared" si="54"/>
        <v>20</v>
      </c>
      <c r="T73" s="1">
        <f t="shared" si="54"/>
        <v>20</v>
      </c>
      <c r="U73" s="1">
        <f t="shared" si="54"/>
        <v>20</v>
      </c>
      <c r="V73" s="1">
        <f t="shared" si="54"/>
        <v>20</v>
      </c>
      <c r="BZ73" s="2">
        <f>MAX(CD8:EZ8)</f>
        <v>66</v>
      </c>
    </row>
    <row r="74" spans="1:78" ht="12.75">
      <c r="A74" s="2">
        <v>3</v>
      </c>
      <c r="B74" s="1">
        <f t="shared" si="52"/>
        <v>20</v>
      </c>
      <c r="C74" s="1">
        <f aca="true" t="shared" si="55" ref="C74:V74">IF(C9&gt;0,$B74,0)</f>
        <v>20</v>
      </c>
      <c r="D74" s="1">
        <f t="shared" si="55"/>
        <v>20</v>
      </c>
      <c r="E74" s="1">
        <f t="shared" si="55"/>
        <v>20</v>
      </c>
      <c r="F74" s="1">
        <f t="shared" si="55"/>
        <v>20</v>
      </c>
      <c r="G74" s="1">
        <f t="shared" si="55"/>
        <v>20</v>
      </c>
      <c r="H74" s="1">
        <f t="shared" si="55"/>
        <v>20</v>
      </c>
      <c r="I74" s="1">
        <f t="shared" si="55"/>
        <v>20</v>
      </c>
      <c r="J74" s="1">
        <f t="shared" si="55"/>
        <v>20</v>
      </c>
      <c r="K74" s="1">
        <f t="shared" si="55"/>
        <v>20</v>
      </c>
      <c r="L74" s="1">
        <f t="shared" si="55"/>
        <v>20</v>
      </c>
      <c r="M74" s="1">
        <f t="shared" si="55"/>
        <v>20</v>
      </c>
      <c r="N74" s="1">
        <f t="shared" si="55"/>
        <v>20</v>
      </c>
      <c r="O74" s="1">
        <f t="shared" si="55"/>
        <v>20</v>
      </c>
      <c r="P74" s="1">
        <f t="shared" si="55"/>
        <v>20</v>
      </c>
      <c r="Q74" s="1">
        <f t="shared" si="55"/>
        <v>20</v>
      </c>
      <c r="R74" s="1">
        <f t="shared" si="55"/>
        <v>20</v>
      </c>
      <c r="S74" s="1">
        <f t="shared" si="55"/>
        <v>20</v>
      </c>
      <c r="T74" s="1">
        <f t="shared" si="55"/>
        <v>20</v>
      </c>
      <c r="U74" s="1">
        <f t="shared" si="55"/>
        <v>20</v>
      </c>
      <c r="V74" s="1">
        <f t="shared" si="55"/>
        <v>20</v>
      </c>
      <c r="BZ74" s="2">
        <f>MAX(CD9:EZ9)</f>
        <v>176</v>
      </c>
    </row>
    <row r="75" spans="1:78" ht="12.75">
      <c r="A75" s="2">
        <v>4</v>
      </c>
      <c r="B75" s="1">
        <f t="shared" si="52"/>
        <v>20</v>
      </c>
      <c r="C75" s="1">
        <f aca="true" t="shared" si="56" ref="C75:V75">IF(C10&gt;0,$B75,0)</f>
        <v>20</v>
      </c>
      <c r="D75" s="1">
        <f t="shared" si="56"/>
        <v>20</v>
      </c>
      <c r="E75" s="1">
        <f t="shared" si="56"/>
        <v>20</v>
      </c>
      <c r="F75" s="1">
        <f t="shared" si="56"/>
        <v>20</v>
      </c>
      <c r="G75" s="1">
        <f t="shared" si="56"/>
        <v>20</v>
      </c>
      <c r="H75" s="1">
        <f t="shared" si="56"/>
        <v>20</v>
      </c>
      <c r="I75" s="1">
        <f t="shared" si="56"/>
        <v>20</v>
      </c>
      <c r="J75" s="1">
        <f t="shared" si="56"/>
        <v>20</v>
      </c>
      <c r="K75" s="1">
        <f t="shared" si="56"/>
        <v>20</v>
      </c>
      <c r="L75" s="1">
        <f t="shared" si="56"/>
        <v>20</v>
      </c>
      <c r="M75" s="1">
        <f t="shared" si="56"/>
        <v>20</v>
      </c>
      <c r="N75" s="1">
        <f t="shared" si="56"/>
        <v>20</v>
      </c>
      <c r="O75" s="1">
        <f t="shared" si="56"/>
        <v>20</v>
      </c>
      <c r="P75" s="1">
        <f t="shared" si="56"/>
        <v>20</v>
      </c>
      <c r="Q75" s="1">
        <f t="shared" si="56"/>
        <v>20</v>
      </c>
      <c r="R75" s="1">
        <f t="shared" si="56"/>
        <v>20</v>
      </c>
      <c r="S75" s="1">
        <f t="shared" si="56"/>
        <v>20</v>
      </c>
      <c r="T75" s="1">
        <f t="shared" si="56"/>
        <v>20</v>
      </c>
      <c r="U75" s="1">
        <f t="shared" si="56"/>
        <v>20</v>
      </c>
      <c r="V75" s="1">
        <f t="shared" si="56"/>
        <v>20</v>
      </c>
      <c r="BZ75" s="2">
        <f>MAX(CD10:EZ10)</f>
        <v>94</v>
      </c>
    </row>
    <row r="76" spans="1:78" ht="12.75">
      <c r="A76" s="2">
        <v>5</v>
      </c>
      <c r="B76" s="1">
        <f t="shared" si="52"/>
        <v>20</v>
      </c>
      <c r="C76" s="1">
        <f aca="true" t="shared" si="57" ref="C76:V76">IF(C11&gt;0,$B76,0)</f>
        <v>20</v>
      </c>
      <c r="D76" s="1">
        <f t="shared" si="57"/>
        <v>20</v>
      </c>
      <c r="E76" s="1">
        <f t="shared" si="57"/>
        <v>20</v>
      </c>
      <c r="F76" s="1">
        <f t="shared" si="57"/>
        <v>20</v>
      </c>
      <c r="G76" s="1">
        <f t="shared" si="57"/>
        <v>20</v>
      </c>
      <c r="H76" s="1">
        <f t="shared" si="57"/>
        <v>20</v>
      </c>
      <c r="I76" s="1">
        <f t="shared" si="57"/>
        <v>0</v>
      </c>
      <c r="J76" s="1">
        <f t="shared" si="57"/>
        <v>20</v>
      </c>
      <c r="K76" s="1">
        <f t="shared" si="57"/>
        <v>20</v>
      </c>
      <c r="L76" s="1">
        <f t="shared" si="57"/>
        <v>20</v>
      </c>
      <c r="M76" s="1">
        <f t="shared" si="57"/>
        <v>20</v>
      </c>
      <c r="N76" s="1">
        <f t="shared" si="57"/>
        <v>20</v>
      </c>
      <c r="O76" s="1">
        <f t="shared" si="57"/>
        <v>20</v>
      </c>
      <c r="P76" s="1">
        <f t="shared" si="57"/>
        <v>20</v>
      </c>
      <c r="Q76" s="1">
        <f t="shared" si="57"/>
        <v>20</v>
      </c>
      <c r="R76" s="1">
        <f t="shared" si="57"/>
        <v>20</v>
      </c>
      <c r="S76" s="1">
        <f t="shared" si="57"/>
        <v>0</v>
      </c>
      <c r="T76" s="1">
        <f t="shared" si="57"/>
        <v>20</v>
      </c>
      <c r="U76" s="1">
        <f t="shared" si="57"/>
        <v>20</v>
      </c>
      <c r="V76" s="1">
        <f t="shared" si="57"/>
        <v>0</v>
      </c>
      <c r="BZ76" s="2">
        <f>MAX(CD11:EZ11)</f>
        <v>155</v>
      </c>
    </row>
    <row r="77" spans="1:78" ht="12.75">
      <c r="A77" s="2">
        <v>6</v>
      </c>
      <c r="B77" s="1">
        <f t="shared" si="52"/>
        <v>20</v>
      </c>
      <c r="C77" s="1">
        <f aca="true" t="shared" si="58" ref="C77:V77">IF(C12&gt;0,$B77,0)</f>
        <v>20</v>
      </c>
      <c r="D77" s="1">
        <f t="shared" si="58"/>
        <v>20</v>
      </c>
      <c r="E77" s="1">
        <f t="shared" si="58"/>
        <v>20</v>
      </c>
      <c r="F77" s="1">
        <f t="shared" si="58"/>
        <v>20</v>
      </c>
      <c r="G77" s="1">
        <f t="shared" si="58"/>
        <v>20</v>
      </c>
      <c r="H77" s="1">
        <f t="shared" si="58"/>
        <v>20</v>
      </c>
      <c r="I77" s="1">
        <f t="shared" si="58"/>
        <v>20</v>
      </c>
      <c r="J77" s="1">
        <f t="shared" si="58"/>
        <v>20</v>
      </c>
      <c r="K77" s="1">
        <f t="shared" si="58"/>
        <v>20</v>
      </c>
      <c r="L77" s="1">
        <f t="shared" si="58"/>
        <v>20</v>
      </c>
      <c r="M77" s="1">
        <f t="shared" si="58"/>
        <v>20</v>
      </c>
      <c r="N77" s="1">
        <f t="shared" si="58"/>
        <v>20</v>
      </c>
      <c r="O77" s="1">
        <f t="shared" si="58"/>
        <v>20</v>
      </c>
      <c r="P77" s="1">
        <f t="shared" si="58"/>
        <v>20</v>
      </c>
      <c r="Q77" s="1">
        <f t="shared" si="58"/>
        <v>20</v>
      </c>
      <c r="R77" s="1">
        <f t="shared" si="58"/>
        <v>20</v>
      </c>
      <c r="S77" s="1">
        <f t="shared" si="58"/>
        <v>20</v>
      </c>
      <c r="T77" s="1">
        <f t="shared" si="58"/>
        <v>20</v>
      </c>
      <c r="U77" s="1">
        <f t="shared" si="58"/>
        <v>20</v>
      </c>
      <c r="V77" s="1">
        <f t="shared" si="58"/>
        <v>0</v>
      </c>
      <c r="BZ77" s="2">
        <f>MAX(CD12:EZ12)</f>
        <v>124</v>
      </c>
    </row>
    <row r="78" spans="1:78" ht="12.75">
      <c r="A78" s="2">
        <v>7</v>
      </c>
      <c r="B78" s="1">
        <f t="shared" si="52"/>
        <v>20</v>
      </c>
      <c r="C78" s="1">
        <f aca="true" t="shared" si="59" ref="C78:V78">IF(C13&gt;0,$B78,0)</f>
        <v>20</v>
      </c>
      <c r="D78" s="1">
        <f t="shared" si="59"/>
        <v>0</v>
      </c>
      <c r="E78" s="1">
        <f t="shared" si="59"/>
        <v>20</v>
      </c>
      <c r="F78" s="1">
        <f t="shared" si="59"/>
        <v>20</v>
      </c>
      <c r="G78" s="1">
        <f t="shared" si="59"/>
        <v>0</v>
      </c>
      <c r="H78" s="1">
        <f t="shared" si="59"/>
        <v>20</v>
      </c>
      <c r="I78" s="1">
        <f t="shared" si="59"/>
        <v>20</v>
      </c>
      <c r="J78" s="1">
        <f t="shared" si="59"/>
        <v>20</v>
      </c>
      <c r="K78" s="1">
        <f t="shared" si="59"/>
        <v>0</v>
      </c>
      <c r="L78" s="1">
        <f t="shared" si="59"/>
        <v>20</v>
      </c>
      <c r="M78" s="1">
        <f t="shared" si="59"/>
        <v>0</v>
      </c>
      <c r="N78" s="1">
        <f t="shared" si="59"/>
        <v>20</v>
      </c>
      <c r="O78" s="1">
        <f t="shared" si="59"/>
        <v>20</v>
      </c>
      <c r="P78" s="1">
        <f t="shared" si="59"/>
        <v>20</v>
      </c>
      <c r="Q78" s="1">
        <f t="shared" si="59"/>
        <v>20</v>
      </c>
      <c r="R78" s="1">
        <f t="shared" si="59"/>
        <v>20</v>
      </c>
      <c r="S78" s="1">
        <f t="shared" si="59"/>
        <v>20</v>
      </c>
      <c r="T78" s="1">
        <f t="shared" si="59"/>
        <v>20</v>
      </c>
      <c r="U78" s="1">
        <f t="shared" si="59"/>
        <v>0</v>
      </c>
      <c r="V78" s="1">
        <f t="shared" si="59"/>
        <v>20</v>
      </c>
      <c r="BZ78" s="2">
        <f>MAX(CD13:EZ13)</f>
        <v>126</v>
      </c>
    </row>
    <row r="79" spans="1:78" ht="12.75">
      <c r="A79" s="2">
        <v>8</v>
      </c>
      <c r="B79" s="1">
        <f t="shared" si="52"/>
        <v>20</v>
      </c>
      <c r="C79" s="1">
        <f aca="true" t="shared" si="60" ref="C79:V79">IF(C14&gt;0,$B79,0)</f>
        <v>20</v>
      </c>
      <c r="D79" s="1">
        <f t="shared" si="60"/>
        <v>20</v>
      </c>
      <c r="E79" s="1">
        <f t="shared" si="60"/>
        <v>20</v>
      </c>
      <c r="F79" s="1">
        <f t="shared" si="60"/>
        <v>20</v>
      </c>
      <c r="G79" s="1">
        <f t="shared" si="60"/>
        <v>20</v>
      </c>
      <c r="H79" s="1">
        <f t="shared" si="60"/>
        <v>20</v>
      </c>
      <c r="I79" s="1">
        <f t="shared" si="60"/>
        <v>20</v>
      </c>
      <c r="J79" s="1">
        <f t="shared" si="60"/>
        <v>20</v>
      </c>
      <c r="K79" s="1">
        <f t="shared" si="60"/>
        <v>0</v>
      </c>
      <c r="L79" s="1">
        <f t="shared" si="60"/>
        <v>20</v>
      </c>
      <c r="M79" s="1">
        <f t="shared" si="60"/>
        <v>20</v>
      </c>
      <c r="N79" s="1">
        <f t="shared" si="60"/>
        <v>20</v>
      </c>
      <c r="O79" s="1">
        <f t="shared" si="60"/>
        <v>20</v>
      </c>
      <c r="P79" s="1">
        <f t="shared" si="60"/>
        <v>20</v>
      </c>
      <c r="Q79" s="1">
        <f t="shared" si="60"/>
        <v>20</v>
      </c>
      <c r="R79" s="1">
        <f t="shared" si="60"/>
        <v>20</v>
      </c>
      <c r="S79" s="1">
        <f t="shared" si="60"/>
        <v>20</v>
      </c>
      <c r="T79" s="1">
        <f t="shared" si="60"/>
        <v>20</v>
      </c>
      <c r="U79" s="1">
        <f t="shared" si="60"/>
        <v>20</v>
      </c>
      <c r="V79" s="1">
        <f t="shared" si="60"/>
        <v>20</v>
      </c>
      <c r="BZ79" s="2">
        <f>MAX(CD14:EZ14)</f>
        <v>86</v>
      </c>
    </row>
    <row r="80" spans="1:78" ht="12.75">
      <c r="A80" s="2">
        <v>9</v>
      </c>
      <c r="B80" s="1">
        <f t="shared" si="52"/>
        <v>20</v>
      </c>
      <c r="C80" s="1">
        <f aca="true" t="shared" si="61" ref="C80:V80">IF(C15&gt;0,$B80,0)</f>
        <v>0</v>
      </c>
      <c r="D80" s="1">
        <f t="shared" si="61"/>
        <v>20</v>
      </c>
      <c r="E80" s="1">
        <f t="shared" si="61"/>
        <v>20</v>
      </c>
      <c r="F80" s="1">
        <f t="shared" si="61"/>
        <v>20</v>
      </c>
      <c r="G80" s="1">
        <f t="shared" si="61"/>
        <v>20</v>
      </c>
      <c r="H80" s="1">
        <f t="shared" si="61"/>
        <v>20</v>
      </c>
      <c r="I80" s="1">
        <f t="shared" si="61"/>
        <v>20</v>
      </c>
      <c r="J80" s="1">
        <f t="shared" si="61"/>
        <v>20</v>
      </c>
      <c r="K80" s="1">
        <f t="shared" si="61"/>
        <v>20</v>
      </c>
      <c r="L80" s="1">
        <f t="shared" si="61"/>
        <v>20</v>
      </c>
      <c r="M80" s="1">
        <f t="shared" si="61"/>
        <v>20</v>
      </c>
      <c r="N80" s="1">
        <f t="shared" si="61"/>
        <v>20</v>
      </c>
      <c r="O80" s="1">
        <f t="shared" si="61"/>
        <v>20</v>
      </c>
      <c r="P80" s="1">
        <f t="shared" si="61"/>
        <v>20</v>
      </c>
      <c r="Q80" s="1">
        <f t="shared" si="61"/>
        <v>20</v>
      </c>
      <c r="R80" s="1">
        <f t="shared" si="61"/>
        <v>20</v>
      </c>
      <c r="S80" s="1">
        <f t="shared" si="61"/>
        <v>20</v>
      </c>
      <c r="T80" s="1">
        <f t="shared" si="61"/>
        <v>20</v>
      </c>
      <c r="U80" s="1">
        <f t="shared" si="61"/>
        <v>20</v>
      </c>
      <c r="V80" s="1">
        <f t="shared" si="61"/>
        <v>20</v>
      </c>
      <c r="BZ80" s="2">
        <f>MAX(CD15:EZ15)</f>
        <v>131</v>
      </c>
    </row>
    <row r="81" spans="1:78" ht="12.75">
      <c r="A81" s="2">
        <v>10</v>
      </c>
      <c r="B81" s="1">
        <f t="shared" si="52"/>
        <v>20</v>
      </c>
      <c r="C81" s="1">
        <f aca="true" t="shared" si="62" ref="C81:V81">IF(C16&gt;0,$B81,0)</f>
        <v>20</v>
      </c>
      <c r="D81" s="1">
        <f t="shared" si="62"/>
        <v>20</v>
      </c>
      <c r="E81" s="1">
        <f t="shared" si="62"/>
        <v>20</v>
      </c>
      <c r="F81" s="1">
        <f t="shared" si="62"/>
        <v>20</v>
      </c>
      <c r="G81" s="1">
        <f t="shared" si="62"/>
        <v>20</v>
      </c>
      <c r="H81" s="1">
        <f t="shared" si="62"/>
        <v>20</v>
      </c>
      <c r="I81" s="1">
        <f t="shared" si="62"/>
        <v>20</v>
      </c>
      <c r="J81" s="1">
        <f t="shared" si="62"/>
        <v>20</v>
      </c>
      <c r="K81" s="1">
        <f t="shared" si="62"/>
        <v>20</v>
      </c>
      <c r="L81" s="1">
        <f t="shared" si="62"/>
        <v>20</v>
      </c>
      <c r="M81" s="1">
        <f t="shared" si="62"/>
        <v>20</v>
      </c>
      <c r="N81" s="1">
        <f t="shared" si="62"/>
        <v>20</v>
      </c>
      <c r="O81" s="1">
        <f t="shared" si="62"/>
        <v>20</v>
      </c>
      <c r="P81" s="1">
        <f t="shared" si="62"/>
        <v>20</v>
      </c>
      <c r="Q81" s="1">
        <f t="shared" si="62"/>
        <v>20</v>
      </c>
      <c r="R81" s="1">
        <f t="shared" si="62"/>
        <v>20</v>
      </c>
      <c r="S81" s="1">
        <f t="shared" si="62"/>
        <v>20</v>
      </c>
      <c r="T81" s="1">
        <f t="shared" si="62"/>
        <v>0</v>
      </c>
      <c r="U81" s="1">
        <f t="shared" si="62"/>
        <v>20</v>
      </c>
      <c r="V81" s="1">
        <f t="shared" si="62"/>
        <v>20</v>
      </c>
      <c r="BZ81" s="2">
        <f>MAX(CD16:EZ16)</f>
        <v>123</v>
      </c>
    </row>
    <row r="82" spans="1:78" ht="12.75">
      <c r="A82" s="2">
        <v>11</v>
      </c>
      <c r="B82" s="1">
        <f t="shared" si="52"/>
        <v>20</v>
      </c>
      <c r="C82" s="1">
        <f aca="true" t="shared" si="63" ref="C82:V82">IF(C17&gt;0,$B82,0)</f>
        <v>20</v>
      </c>
      <c r="D82" s="1">
        <f t="shared" si="63"/>
        <v>20</v>
      </c>
      <c r="E82" s="1">
        <f t="shared" si="63"/>
        <v>20</v>
      </c>
      <c r="F82" s="1">
        <f t="shared" si="63"/>
        <v>20</v>
      </c>
      <c r="G82" s="1">
        <f t="shared" si="63"/>
        <v>20</v>
      </c>
      <c r="H82" s="1">
        <f t="shared" si="63"/>
        <v>20</v>
      </c>
      <c r="I82" s="1">
        <f t="shared" si="63"/>
        <v>20</v>
      </c>
      <c r="J82" s="1">
        <f t="shared" si="63"/>
        <v>0</v>
      </c>
      <c r="K82" s="1">
        <f t="shared" si="63"/>
        <v>20</v>
      </c>
      <c r="L82" s="1">
        <f t="shared" si="63"/>
        <v>20</v>
      </c>
      <c r="M82" s="1">
        <f t="shared" si="63"/>
        <v>20</v>
      </c>
      <c r="N82" s="1">
        <f t="shared" si="63"/>
        <v>20</v>
      </c>
      <c r="O82" s="1">
        <f t="shared" si="63"/>
        <v>20</v>
      </c>
      <c r="P82" s="1">
        <f t="shared" si="63"/>
        <v>20</v>
      </c>
      <c r="Q82" s="1">
        <f t="shared" si="63"/>
        <v>20</v>
      </c>
      <c r="R82" s="1">
        <f t="shared" si="63"/>
        <v>20</v>
      </c>
      <c r="S82" s="1">
        <f t="shared" si="63"/>
        <v>20</v>
      </c>
      <c r="T82" s="1">
        <f t="shared" si="63"/>
        <v>20</v>
      </c>
      <c r="U82" s="1">
        <f t="shared" si="63"/>
        <v>20</v>
      </c>
      <c r="V82" s="1">
        <f t="shared" si="63"/>
        <v>20</v>
      </c>
      <c r="BZ82" s="2">
        <f>MAX(CD17:EZ17)</f>
        <v>78</v>
      </c>
    </row>
    <row r="83" spans="1:78" ht="12.75">
      <c r="A83" s="2">
        <v>12</v>
      </c>
      <c r="B83" s="1">
        <f t="shared" si="52"/>
        <v>20</v>
      </c>
      <c r="C83" s="1">
        <f aca="true" t="shared" si="64" ref="C83:V83">IF(C18&gt;0,$B83,0)</f>
        <v>20</v>
      </c>
      <c r="D83" s="1">
        <f t="shared" si="64"/>
        <v>20</v>
      </c>
      <c r="E83" s="1">
        <f t="shared" si="64"/>
        <v>20</v>
      </c>
      <c r="F83" s="1">
        <f t="shared" si="64"/>
        <v>20</v>
      </c>
      <c r="G83" s="1">
        <f t="shared" si="64"/>
        <v>20</v>
      </c>
      <c r="H83" s="1">
        <f t="shared" si="64"/>
        <v>20</v>
      </c>
      <c r="I83" s="1">
        <f t="shared" si="64"/>
        <v>20</v>
      </c>
      <c r="J83" s="1">
        <f t="shared" si="64"/>
        <v>20</v>
      </c>
      <c r="K83" s="1">
        <f t="shared" si="64"/>
        <v>20</v>
      </c>
      <c r="L83" s="1">
        <f t="shared" si="64"/>
        <v>20</v>
      </c>
      <c r="M83" s="1">
        <f t="shared" si="64"/>
        <v>20</v>
      </c>
      <c r="N83" s="1">
        <f t="shared" si="64"/>
        <v>20</v>
      </c>
      <c r="O83" s="1">
        <f t="shared" si="64"/>
        <v>20</v>
      </c>
      <c r="P83" s="1">
        <f t="shared" si="64"/>
        <v>20</v>
      </c>
      <c r="Q83" s="1">
        <f t="shared" si="64"/>
        <v>20</v>
      </c>
      <c r="R83" s="1">
        <f t="shared" si="64"/>
        <v>20</v>
      </c>
      <c r="S83" s="1">
        <f t="shared" si="64"/>
        <v>20</v>
      </c>
      <c r="T83" s="1">
        <f t="shared" si="64"/>
        <v>20</v>
      </c>
      <c r="U83" s="1">
        <f t="shared" si="64"/>
        <v>20</v>
      </c>
      <c r="V83" s="1">
        <f t="shared" si="64"/>
        <v>20</v>
      </c>
      <c r="BZ83" s="2">
        <f>MAX(CD18:EZ18)</f>
        <v>93</v>
      </c>
    </row>
    <row r="84" spans="1:78" ht="12.75">
      <c r="A84" s="2">
        <v>13</v>
      </c>
      <c r="B84" s="1">
        <f t="shared" si="52"/>
        <v>20</v>
      </c>
      <c r="C84" s="1">
        <f aca="true" t="shared" si="65" ref="C84:V84">IF(C19&gt;0,$B84,0)</f>
        <v>20</v>
      </c>
      <c r="D84" s="1">
        <f t="shared" si="65"/>
        <v>20</v>
      </c>
      <c r="E84" s="1">
        <f t="shared" si="65"/>
        <v>20</v>
      </c>
      <c r="F84" s="1">
        <f t="shared" si="65"/>
        <v>20</v>
      </c>
      <c r="G84" s="1">
        <f t="shared" si="65"/>
        <v>20</v>
      </c>
      <c r="H84" s="1">
        <f t="shared" si="65"/>
        <v>20</v>
      </c>
      <c r="I84" s="1">
        <f t="shared" si="65"/>
        <v>20</v>
      </c>
      <c r="J84" s="1">
        <f t="shared" si="65"/>
        <v>20</v>
      </c>
      <c r="K84" s="1">
        <f t="shared" si="65"/>
        <v>20</v>
      </c>
      <c r="L84" s="1">
        <f t="shared" si="65"/>
        <v>20</v>
      </c>
      <c r="M84" s="1">
        <f t="shared" si="65"/>
        <v>20</v>
      </c>
      <c r="N84" s="1">
        <f t="shared" si="65"/>
        <v>20</v>
      </c>
      <c r="O84" s="1">
        <f t="shared" si="65"/>
        <v>20</v>
      </c>
      <c r="P84" s="1">
        <f t="shared" si="65"/>
        <v>20</v>
      </c>
      <c r="Q84" s="1">
        <f t="shared" si="65"/>
        <v>20</v>
      </c>
      <c r="R84" s="1">
        <f t="shared" si="65"/>
        <v>20</v>
      </c>
      <c r="S84" s="1">
        <f t="shared" si="65"/>
        <v>20</v>
      </c>
      <c r="T84" s="1">
        <f t="shared" si="65"/>
        <v>20</v>
      </c>
      <c r="U84" s="1">
        <f t="shared" si="65"/>
        <v>20</v>
      </c>
      <c r="V84" s="1">
        <f t="shared" si="65"/>
        <v>20</v>
      </c>
      <c r="BZ84" s="2">
        <f>MAX(CD19:EZ19)</f>
        <v>64</v>
      </c>
    </row>
    <row r="85" spans="1:78" ht="12.75">
      <c r="A85" s="2">
        <v>14</v>
      </c>
      <c r="B85" s="1">
        <f t="shared" si="52"/>
        <v>20</v>
      </c>
      <c r="C85" s="1">
        <f aca="true" t="shared" si="66" ref="C85:V85">IF(C20&gt;0,$B85,0)</f>
        <v>0</v>
      </c>
      <c r="D85" s="1">
        <f t="shared" si="66"/>
        <v>20</v>
      </c>
      <c r="E85" s="1">
        <f t="shared" si="66"/>
        <v>20</v>
      </c>
      <c r="F85" s="1">
        <f t="shared" si="66"/>
        <v>0</v>
      </c>
      <c r="G85" s="1">
        <f t="shared" si="66"/>
        <v>0</v>
      </c>
      <c r="H85" s="1">
        <f t="shared" si="66"/>
        <v>20</v>
      </c>
      <c r="I85" s="1">
        <f t="shared" si="66"/>
        <v>20</v>
      </c>
      <c r="J85" s="1">
        <f t="shared" si="66"/>
        <v>0</v>
      </c>
      <c r="K85" s="1">
        <f t="shared" si="66"/>
        <v>0</v>
      </c>
      <c r="L85" s="1">
        <f t="shared" si="66"/>
        <v>20</v>
      </c>
      <c r="M85" s="1">
        <f t="shared" si="66"/>
        <v>20</v>
      </c>
      <c r="N85" s="1">
        <f t="shared" si="66"/>
        <v>20</v>
      </c>
      <c r="O85" s="1">
        <f t="shared" si="66"/>
        <v>20</v>
      </c>
      <c r="P85" s="1">
        <f t="shared" si="66"/>
        <v>20</v>
      </c>
      <c r="Q85" s="1">
        <f t="shared" si="66"/>
        <v>0</v>
      </c>
      <c r="R85" s="1">
        <f t="shared" si="66"/>
        <v>20</v>
      </c>
      <c r="S85" s="1">
        <f t="shared" si="66"/>
        <v>20</v>
      </c>
      <c r="T85" s="1">
        <f t="shared" si="66"/>
        <v>0</v>
      </c>
      <c r="U85" s="1">
        <f t="shared" si="66"/>
        <v>0</v>
      </c>
      <c r="V85" s="1">
        <f t="shared" si="66"/>
        <v>20</v>
      </c>
      <c r="BZ85" s="2">
        <f>MAX(CD20:EZ20)</f>
        <v>46</v>
      </c>
    </row>
    <row r="86" spans="1:78" ht="12.75">
      <c r="A86" s="2">
        <v>15</v>
      </c>
      <c r="B86" s="1">
        <f t="shared" si="52"/>
        <v>20</v>
      </c>
      <c r="C86" s="1">
        <f aca="true" t="shared" si="67" ref="C86:V86">IF(C21&gt;0,$B86,0)</f>
        <v>20</v>
      </c>
      <c r="D86" s="1">
        <f t="shared" si="67"/>
        <v>20</v>
      </c>
      <c r="E86" s="1">
        <f t="shared" si="67"/>
        <v>20</v>
      </c>
      <c r="F86" s="1">
        <f t="shared" si="67"/>
        <v>20</v>
      </c>
      <c r="G86" s="1">
        <f t="shared" si="67"/>
        <v>20</v>
      </c>
      <c r="H86" s="1">
        <f t="shared" si="67"/>
        <v>20</v>
      </c>
      <c r="I86" s="1">
        <f t="shared" si="67"/>
        <v>20</v>
      </c>
      <c r="J86" s="1">
        <f t="shared" si="67"/>
        <v>20</v>
      </c>
      <c r="K86" s="1">
        <f t="shared" si="67"/>
        <v>20</v>
      </c>
      <c r="L86" s="1">
        <f t="shared" si="67"/>
        <v>20</v>
      </c>
      <c r="M86" s="1">
        <f t="shared" si="67"/>
        <v>20</v>
      </c>
      <c r="N86" s="1">
        <f t="shared" si="67"/>
        <v>20</v>
      </c>
      <c r="O86" s="1">
        <f t="shared" si="67"/>
        <v>20</v>
      </c>
      <c r="P86" s="1">
        <f t="shared" si="67"/>
        <v>20</v>
      </c>
      <c r="Q86" s="1">
        <f t="shared" si="67"/>
        <v>20</v>
      </c>
      <c r="R86" s="1">
        <f t="shared" si="67"/>
        <v>20</v>
      </c>
      <c r="S86" s="1">
        <f t="shared" si="67"/>
        <v>20</v>
      </c>
      <c r="T86" s="1">
        <f t="shared" si="67"/>
        <v>20</v>
      </c>
      <c r="U86" s="1">
        <f t="shared" si="67"/>
        <v>20</v>
      </c>
      <c r="V86" s="1">
        <f t="shared" si="67"/>
        <v>20</v>
      </c>
      <c r="BZ86" s="2">
        <f>MAX(CD21:EZ21)</f>
        <v>33</v>
      </c>
    </row>
    <row r="87" spans="1:78" ht="12.75">
      <c r="A87" s="2">
        <v>16</v>
      </c>
      <c r="B87" s="1">
        <f>COUNTA(#REF!)</f>
        <v>1</v>
      </c>
      <c r="C87" s="1" t="e">
        <f>IF(#REF!&gt;0,$B87,0)</f>
        <v>#REF!</v>
      </c>
      <c r="D87" s="1" t="e">
        <f>IF(#REF!&gt;0,$B87,0)</f>
        <v>#REF!</v>
      </c>
      <c r="E87" s="1" t="e">
        <f>IF(#REF!&gt;0,$B87,0)</f>
        <v>#REF!</v>
      </c>
      <c r="F87" s="1" t="e">
        <f>IF(#REF!&gt;0,$B87,0)</f>
        <v>#REF!</v>
      </c>
      <c r="G87" s="1" t="e">
        <f>IF(#REF!&gt;0,$B87,0)</f>
        <v>#REF!</v>
      </c>
      <c r="H87" s="1" t="e">
        <f>IF(#REF!&gt;0,$B87,0)</f>
        <v>#REF!</v>
      </c>
      <c r="I87" s="1" t="e">
        <f>IF(#REF!&gt;0,$B87,0)</f>
        <v>#REF!</v>
      </c>
      <c r="J87" s="1" t="e">
        <f>IF(#REF!&gt;0,$B87,0)</f>
        <v>#REF!</v>
      </c>
      <c r="K87" s="1" t="e">
        <f>IF(#REF!&gt;0,$B87,0)</f>
        <v>#REF!</v>
      </c>
      <c r="L87" s="1" t="e">
        <f>IF(#REF!&gt;0,$B87,0)</f>
        <v>#REF!</v>
      </c>
      <c r="M87" s="1" t="e">
        <f>IF(#REF!&gt;0,$B87,0)</f>
        <v>#REF!</v>
      </c>
      <c r="N87" s="1" t="e">
        <f>IF(#REF!&gt;0,$B87,0)</f>
        <v>#REF!</v>
      </c>
      <c r="O87" s="1" t="e">
        <f>IF(#REF!&gt;0,$B87,0)</f>
        <v>#REF!</v>
      </c>
      <c r="P87" s="1" t="e">
        <f>IF(#REF!&gt;0,$B87,0)</f>
        <v>#REF!</v>
      </c>
      <c r="Q87" s="1" t="e">
        <f>IF(#REF!&gt;0,$B87,0)</f>
        <v>#REF!</v>
      </c>
      <c r="R87" s="1" t="e">
        <f>IF(#REF!&gt;0,$B87,0)</f>
        <v>#REF!</v>
      </c>
      <c r="S87" s="1" t="e">
        <f>IF(#REF!&gt;0,$B87,0)</f>
        <v>#REF!</v>
      </c>
      <c r="T87" s="1" t="e">
        <f>IF(#REF!&gt;0,$B87,0)</f>
        <v>#REF!</v>
      </c>
      <c r="U87" s="1" t="e">
        <f>IF(#REF!&gt;0,$B87,0)</f>
        <v>#REF!</v>
      </c>
      <c r="V87" s="1" t="e">
        <f>IF(#REF!&gt;0,$B87,0)</f>
        <v>#REF!</v>
      </c>
      <c r="BZ87" s="2" t="e">
        <f>MAX(#REF!)</f>
        <v>#REF!</v>
      </c>
    </row>
    <row r="88" spans="1:78" ht="12.75">
      <c r="A88" s="2">
        <v>17</v>
      </c>
      <c r="B88" s="1">
        <f>COUNTA(#REF!)</f>
        <v>1</v>
      </c>
      <c r="C88" s="1" t="e">
        <f>IF(#REF!&gt;0,$B88,0)</f>
        <v>#REF!</v>
      </c>
      <c r="D88" s="1" t="e">
        <f>IF(#REF!&gt;0,$B88,0)</f>
        <v>#REF!</v>
      </c>
      <c r="E88" s="1" t="e">
        <f>IF(#REF!&gt;0,$B88,0)</f>
        <v>#REF!</v>
      </c>
      <c r="F88" s="1" t="e">
        <f>IF(#REF!&gt;0,$B88,0)</f>
        <v>#REF!</v>
      </c>
      <c r="G88" s="1" t="e">
        <f>IF(#REF!&gt;0,$B88,0)</f>
        <v>#REF!</v>
      </c>
      <c r="H88" s="1" t="e">
        <f>IF(#REF!&gt;0,$B88,0)</f>
        <v>#REF!</v>
      </c>
      <c r="I88" s="1" t="e">
        <f>IF(#REF!&gt;0,$B88,0)</f>
        <v>#REF!</v>
      </c>
      <c r="J88" s="1" t="e">
        <f>IF(#REF!&gt;0,$B88,0)</f>
        <v>#REF!</v>
      </c>
      <c r="K88" s="1" t="e">
        <f>IF(#REF!&gt;0,$B88,0)</f>
        <v>#REF!</v>
      </c>
      <c r="L88" s="1" t="e">
        <f>IF(#REF!&gt;0,$B88,0)</f>
        <v>#REF!</v>
      </c>
      <c r="M88" s="1" t="e">
        <f>IF(#REF!&gt;0,$B88,0)</f>
        <v>#REF!</v>
      </c>
      <c r="N88" s="1" t="e">
        <f>IF(#REF!&gt;0,$B88,0)</f>
        <v>#REF!</v>
      </c>
      <c r="O88" s="1" t="e">
        <f>IF(#REF!&gt;0,$B88,0)</f>
        <v>#REF!</v>
      </c>
      <c r="P88" s="1" t="e">
        <f>IF(#REF!&gt;0,$B88,0)</f>
        <v>#REF!</v>
      </c>
      <c r="Q88" s="1" t="e">
        <f>IF(#REF!&gt;0,$B88,0)</f>
        <v>#REF!</v>
      </c>
      <c r="R88" s="1" t="e">
        <f>IF(#REF!&gt;0,$B88,0)</f>
        <v>#REF!</v>
      </c>
      <c r="S88" s="1" t="e">
        <f>IF(#REF!&gt;0,$B88,0)</f>
        <v>#REF!</v>
      </c>
      <c r="T88" s="1" t="e">
        <f>IF(#REF!&gt;0,$B88,0)</f>
        <v>#REF!</v>
      </c>
      <c r="U88" s="1" t="e">
        <f>IF(#REF!&gt;0,$B88,0)</f>
        <v>#REF!</v>
      </c>
      <c r="V88" s="1" t="e">
        <f>IF(#REF!&gt;0,$B88,0)</f>
        <v>#REF!</v>
      </c>
      <c r="BZ88" s="2" t="e">
        <f>MAX(#REF!)</f>
        <v>#REF!</v>
      </c>
    </row>
    <row r="89" spans="1:78" ht="12.75">
      <c r="A89" s="2">
        <v>18</v>
      </c>
      <c r="B89" s="1">
        <f>COUNTA(#REF!)</f>
        <v>1</v>
      </c>
      <c r="C89" s="1" t="e">
        <f>IF(#REF!&gt;0,$B89,0)</f>
        <v>#REF!</v>
      </c>
      <c r="D89" s="1" t="e">
        <f>IF(#REF!&gt;0,$B89,0)</f>
        <v>#REF!</v>
      </c>
      <c r="E89" s="1" t="e">
        <f>IF(#REF!&gt;0,$B89,0)</f>
        <v>#REF!</v>
      </c>
      <c r="F89" s="1" t="e">
        <f>IF(#REF!&gt;0,$B89,0)</f>
        <v>#REF!</v>
      </c>
      <c r="G89" s="1" t="e">
        <f>IF(#REF!&gt;0,$B89,0)</f>
        <v>#REF!</v>
      </c>
      <c r="H89" s="1" t="e">
        <f>IF(#REF!&gt;0,$B89,0)</f>
        <v>#REF!</v>
      </c>
      <c r="I89" s="1" t="e">
        <f>IF(#REF!&gt;0,$B89,0)</f>
        <v>#REF!</v>
      </c>
      <c r="J89" s="1" t="e">
        <f>IF(#REF!&gt;0,$B89,0)</f>
        <v>#REF!</v>
      </c>
      <c r="K89" s="1" t="e">
        <f>IF(#REF!&gt;0,$B89,0)</f>
        <v>#REF!</v>
      </c>
      <c r="L89" s="1" t="e">
        <f>IF(#REF!&gt;0,$B89,0)</f>
        <v>#REF!</v>
      </c>
      <c r="M89" s="1" t="e">
        <f>IF(#REF!&gt;0,$B89,0)</f>
        <v>#REF!</v>
      </c>
      <c r="N89" s="1" t="e">
        <f>IF(#REF!&gt;0,$B89,0)</f>
        <v>#REF!</v>
      </c>
      <c r="O89" s="1" t="e">
        <f>IF(#REF!&gt;0,$B89,0)</f>
        <v>#REF!</v>
      </c>
      <c r="P89" s="1" t="e">
        <f>IF(#REF!&gt;0,$B89,0)</f>
        <v>#REF!</v>
      </c>
      <c r="Q89" s="1" t="e">
        <f>IF(#REF!&gt;0,$B89,0)</f>
        <v>#REF!</v>
      </c>
      <c r="R89" s="1" t="e">
        <f>IF(#REF!&gt;0,$B89,0)</f>
        <v>#REF!</v>
      </c>
      <c r="S89" s="1" t="e">
        <f>IF(#REF!&gt;0,$B89,0)</f>
        <v>#REF!</v>
      </c>
      <c r="T89" s="1" t="e">
        <f>IF(#REF!&gt;0,$B89,0)</f>
        <v>#REF!</v>
      </c>
      <c r="U89" s="1" t="e">
        <f>IF(#REF!&gt;0,$B89,0)</f>
        <v>#REF!</v>
      </c>
      <c r="V89" s="1" t="e">
        <f>IF(#REF!&gt;0,$B89,0)</f>
        <v>#REF!</v>
      </c>
      <c r="BZ89" s="2" t="e">
        <f>MAX(#REF!)</f>
        <v>#REF!</v>
      </c>
    </row>
    <row r="90" spans="1:78" ht="12.75">
      <c r="A90" s="2">
        <v>19</v>
      </c>
      <c r="B90" s="1">
        <f>COUNTA(#REF!)</f>
        <v>1</v>
      </c>
      <c r="C90" s="1" t="e">
        <f>IF(#REF!&gt;0,$B90,0)</f>
        <v>#REF!</v>
      </c>
      <c r="D90" s="1" t="e">
        <f>IF(#REF!&gt;0,$B90,0)</f>
        <v>#REF!</v>
      </c>
      <c r="E90" s="1" t="e">
        <f>IF(#REF!&gt;0,$B90,0)</f>
        <v>#REF!</v>
      </c>
      <c r="F90" s="1" t="e">
        <f>IF(#REF!&gt;0,$B90,0)</f>
        <v>#REF!</v>
      </c>
      <c r="G90" s="1" t="e">
        <f>IF(#REF!&gt;0,$B90,0)</f>
        <v>#REF!</v>
      </c>
      <c r="H90" s="1" t="e">
        <f>IF(#REF!&gt;0,$B90,0)</f>
        <v>#REF!</v>
      </c>
      <c r="I90" s="1" t="e">
        <f>IF(#REF!&gt;0,$B90,0)</f>
        <v>#REF!</v>
      </c>
      <c r="J90" s="1" t="e">
        <f>IF(#REF!&gt;0,$B90,0)</f>
        <v>#REF!</v>
      </c>
      <c r="K90" s="1" t="e">
        <f>IF(#REF!&gt;0,$B90,0)</f>
        <v>#REF!</v>
      </c>
      <c r="L90" s="1" t="e">
        <f>IF(#REF!&gt;0,$B90,0)</f>
        <v>#REF!</v>
      </c>
      <c r="M90" s="1" t="e">
        <f>IF(#REF!&gt;0,$B90,0)</f>
        <v>#REF!</v>
      </c>
      <c r="N90" s="1" t="e">
        <f>IF(#REF!&gt;0,$B90,0)</f>
        <v>#REF!</v>
      </c>
      <c r="O90" s="1" t="e">
        <f>IF(#REF!&gt;0,$B90,0)</f>
        <v>#REF!</v>
      </c>
      <c r="P90" s="1" t="e">
        <f>IF(#REF!&gt;0,$B90,0)</f>
        <v>#REF!</v>
      </c>
      <c r="Q90" s="1" t="e">
        <f>IF(#REF!&gt;0,$B90,0)</f>
        <v>#REF!</v>
      </c>
      <c r="R90" s="1" t="e">
        <f>IF(#REF!&gt;0,$B90,0)</f>
        <v>#REF!</v>
      </c>
      <c r="S90" s="1" t="e">
        <f>IF(#REF!&gt;0,$B90,0)</f>
        <v>#REF!</v>
      </c>
      <c r="T90" s="1" t="e">
        <f>IF(#REF!&gt;0,$B90,0)</f>
        <v>#REF!</v>
      </c>
      <c r="U90" s="1" t="e">
        <f>IF(#REF!&gt;0,$B90,0)</f>
        <v>#REF!</v>
      </c>
      <c r="V90" s="1" t="e">
        <f>IF(#REF!&gt;0,$B90,0)</f>
        <v>#REF!</v>
      </c>
      <c r="BZ90" s="2" t="e">
        <f>MAX(#REF!)</f>
        <v>#REF!</v>
      </c>
    </row>
    <row r="91" spans="1:78" ht="12.75">
      <c r="A91" s="2">
        <v>20</v>
      </c>
      <c r="B91" s="1">
        <f>COUNTA(#REF!)</f>
        <v>1</v>
      </c>
      <c r="C91" s="1" t="e">
        <f>IF(#REF!&gt;0,$B91,0)</f>
        <v>#REF!</v>
      </c>
      <c r="D91" s="1" t="e">
        <f>IF(#REF!&gt;0,$B91,0)</f>
        <v>#REF!</v>
      </c>
      <c r="E91" s="1" t="e">
        <f>IF(#REF!&gt;0,$B91,0)</f>
        <v>#REF!</v>
      </c>
      <c r="F91" s="1" t="e">
        <f>IF(#REF!&gt;0,$B91,0)</f>
        <v>#REF!</v>
      </c>
      <c r="G91" s="1" t="e">
        <f>IF(#REF!&gt;0,$B91,0)</f>
        <v>#REF!</v>
      </c>
      <c r="H91" s="1" t="e">
        <f>IF(#REF!&gt;0,$B91,0)</f>
        <v>#REF!</v>
      </c>
      <c r="I91" s="1" t="e">
        <f>IF(#REF!&gt;0,$B91,0)</f>
        <v>#REF!</v>
      </c>
      <c r="J91" s="1" t="e">
        <f>IF(#REF!&gt;0,$B91,0)</f>
        <v>#REF!</v>
      </c>
      <c r="K91" s="1" t="e">
        <f>IF(#REF!&gt;0,$B91,0)</f>
        <v>#REF!</v>
      </c>
      <c r="L91" s="1" t="e">
        <f>IF(#REF!&gt;0,$B91,0)</f>
        <v>#REF!</v>
      </c>
      <c r="M91" s="1" t="e">
        <f>IF(#REF!&gt;0,$B91,0)</f>
        <v>#REF!</v>
      </c>
      <c r="N91" s="1" t="e">
        <f>IF(#REF!&gt;0,$B91,0)</f>
        <v>#REF!</v>
      </c>
      <c r="O91" s="1" t="e">
        <f>IF(#REF!&gt;0,$B91,0)</f>
        <v>#REF!</v>
      </c>
      <c r="P91" s="1" t="e">
        <f>IF(#REF!&gt;0,$B91,0)</f>
        <v>#REF!</v>
      </c>
      <c r="Q91" s="1" t="e">
        <f>IF(#REF!&gt;0,$B91,0)</f>
        <v>#REF!</v>
      </c>
      <c r="R91" s="1" t="e">
        <f>IF(#REF!&gt;0,$B91,0)</f>
        <v>#REF!</v>
      </c>
      <c r="S91" s="1" t="e">
        <f>IF(#REF!&gt;0,$B91,0)</f>
        <v>#REF!</v>
      </c>
      <c r="T91" s="1" t="e">
        <f>IF(#REF!&gt;0,$B91,0)</f>
        <v>#REF!</v>
      </c>
      <c r="U91" s="1" t="e">
        <f>IF(#REF!&gt;0,$B91,0)</f>
        <v>#REF!</v>
      </c>
      <c r="V91" s="1" t="e">
        <f>IF(#REF!&gt;0,$B91,0)</f>
        <v>#REF!</v>
      </c>
      <c r="BZ91" s="2" t="e">
        <f>MAX(#REF!)</f>
        <v>#REF!</v>
      </c>
    </row>
    <row r="92" spans="1:78" ht="12.75">
      <c r="A92" s="2">
        <v>21</v>
      </c>
      <c r="B92" s="1">
        <f>COUNTA(#REF!)</f>
        <v>1</v>
      </c>
      <c r="C92" s="1" t="e">
        <f>IF(#REF!&gt;0,$B92,0)</f>
        <v>#REF!</v>
      </c>
      <c r="D92" s="1" t="e">
        <f>IF(#REF!&gt;0,$B92,0)</f>
        <v>#REF!</v>
      </c>
      <c r="E92" s="1" t="e">
        <f>IF(#REF!&gt;0,$B92,0)</f>
        <v>#REF!</v>
      </c>
      <c r="F92" s="1" t="e">
        <f>IF(#REF!&gt;0,$B92,0)</f>
        <v>#REF!</v>
      </c>
      <c r="G92" s="1" t="e">
        <f>IF(#REF!&gt;0,$B92,0)</f>
        <v>#REF!</v>
      </c>
      <c r="H92" s="1" t="e">
        <f>IF(#REF!&gt;0,$B92,0)</f>
        <v>#REF!</v>
      </c>
      <c r="I92" s="1" t="e">
        <f>IF(#REF!&gt;0,$B92,0)</f>
        <v>#REF!</v>
      </c>
      <c r="J92" s="1" t="e">
        <f>IF(#REF!&gt;0,$B92,0)</f>
        <v>#REF!</v>
      </c>
      <c r="K92" s="1" t="e">
        <f>IF(#REF!&gt;0,$B92,0)</f>
        <v>#REF!</v>
      </c>
      <c r="L92" s="1" t="e">
        <f>IF(#REF!&gt;0,$B92,0)</f>
        <v>#REF!</v>
      </c>
      <c r="M92" s="1" t="e">
        <f>IF(#REF!&gt;0,$B92,0)</f>
        <v>#REF!</v>
      </c>
      <c r="N92" s="1" t="e">
        <f>IF(#REF!&gt;0,$B92,0)</f>
        <v>#REF!</v>
      </c>
      <c r="O92" s="1" t="e">
        <f>IF(#REF!&gt;0,$B92,0)</f>
        <v>#REF!</v>
      </c>
      <c r="P92" s="1" t="e">
        <f>IF(#REF!&gt;0,$B92,0)</f>
        <v>#REF!</v>
      </c>
      <c r="Q92" s="1" t="e">
        <f>IF(#REF!&gt;0,$B92,0)</f>
        <v>#REF!</v>
      </c>
      <c r="R92" s="1" t="e">
        <f>IF(#REF!&gt;0,$B92,0)</f>
        <v>#REF!</v>
      </c>
      <c r="S92" s="1" t="e">
        <f>IF(#REF!&gt;0,$B92,0)</f>
        <v>#REF!</v>
      </c>
      <c r="T92" s="1" t="e">
        <f>IF(#REF!&gt;0,$B92,0)</f>
        <v>#REF!</v>
      </c>
      <c r="U92" s="1" t="e">
        <f>IF(#REF!&gt;0,$B92,0)</f>
        <v>#REF!</v>
      </c>
      <c r="V92" s="1" t="e">
        <f>IF(#REF!&gt;0,$B92,0)</f>
        <v>#REF!</v>
      </c>
      <c r="BZ92" s="2" t="e">
        <f>MAX(#REF!)</f>
        <v>#REF!</v>
      </c>
    </row>
    <row r="93" spans="1:78" ht="12.75">
      <c r="A93" s="2">
        <v>22</v>
      </c>
      <c r="B93" s="1">
        <f>COUNTA(#REF!)</f>
        <v>1</v>
      </c>
      <c r="C93" s="1" t="e">
        <f>IF(#REF!&gt;0,$B93,0)</f>
        <v>#REF!</v>
      </c>
      <c r="D93" s="1" t="e">
        <f>IF(#REF!&gt;0,$B93,0)</f>
        <v>#REF!</v>
      </c>
      <c r="E93" s="1" t="e">
        <f>IF(#REF!&gt;0,$B93,0)</f>
        <v>#REF!</v>
      </c>
      <c r="F93" s="1" t="e">
        <f>IF(#REF!&gt;0,$B93,0)</f>
        <v>#REF!</v>
      </c>
      <c r="G93" s="1" t="e">
        <f>IF(#REF!&gt;0,$B93,0)</f>
        <v>#REF!</v>
      </c>
      <c r="H93" s="1" t="e">
        <f>IF(#REF!&gt;0,$B93,0)</f>
        <v>#REF!</v>
      </c>
      <c r="I93" s="1" t="e">
        <f>IF(#REF!&gt;0,$B93,0)</f>
        <v>#REF!</v>
      </c>
      <c r="J93" s="1" t="e">
        <f>IF(#REF!&gt;0,$B93,0)</f>
        <v>#REF!</v>
      </c>
      <c r="K93" s="1" t="e">
        <f>IF(#REF!&gt;0,$B93,0)</f>
        <v>#REF!</v>
      </c>
      <c r="L93" s="1" t="e">
        <f>IF(#REF!&gt;0,$B93,0)</f>
        <v>#REF!</v>
      </c>
      <c r="M93" s="1" t="e">
        <f>IF(#REF!&gt;0,$B93,0)</f>
        <v>#REF!</v>
      </c>
      <c r="N93" s="1" t="e">
        <f>IF(#REF!&gt;0,$B93,0)</f>
        <v>#REF!</v>
      </c>
      <c r="O93" s="1" t="e">
        <f>IF(#REF!&gt;0,$B93,0)</f>
        <v>#REF!</v>
      </c>
      <c r="P93" s="1" t="e">
        <f>IF(#REF!&gt;0,$B93,0)</f>
        <v>#REF!</v>
      </c>
      <c r="Q93" s="1" t="e">
        <f>IF(#REF!&gt;0,$B93,0)</f>
        <v>#REF!</v>
      </c>
      <c r="R93" s="1" t="e">
        <f>IF(#REF!&gt;0,$B93,0)</f>
        <v>#REF!</v>
      </c>
      <c r="S93" s="1" t="e">
        <f>IF(#REF!&gt;0,$B93,0)</f>
        <v>#REF!</v>
      </c>
      <c r="T93" s="1" t="e">
        <f>IF(#REF!&gt;0,$B93,0)</f>
        <v>#REF!</v>
      </c>
      <c r="U93" s="1" t="e">
        <f>IF(#REF!&gt;0,$B93,0)</f>
        <v>#REF!</v>
      </c>
      <c r="V93" s="1" t="e">
        <f>IF(#REF!&gt;0,$B93,0)</f>
        <v>#REF!</v>
      </c>
      <c r="BZ93" s="2" t="e">
        <f>MAX(#REF!)</f>
        <v>#REF!</v>
      </c>
    </row>
    <row r="94" spans="1:78" ht="12.75">
      <c r="A94" s="2">
        <v>23</v>
      </c>
      <c r="B94" s="1">
        <f>COUNTA(#REF!)</f>
        <v>1</v>
      </c>
      <c r="C94" s="1" t="e">
        <f>IF(#REF!&gt;0,$B94,0)</f>
        <v>#REF!</v>
      </c>
      <c r="D94" s="1" t="e">
        <f>IF(#REF!&gt;0,$B94,0)</f>
        <v>#REF!</v>
      </c>
      <c r="E94" s="1" t="e">
        <f>IF(#REF!&gt;0,$B94,0)</f>
        <v>#REF!</v>
      </c>
      <c r="F94" s="1" t="e">
        <f>IF(#REF!&gt;0,$B94,0)</f>
        <v>#REF!</v>
      </c>
      <c r="G94" s="1" t="e">
        <f>IF(#REF!&gt;0,$B94,0)</f>
        <v>#REF!</v>
      </c>
      <c r="H94" s="1" t="e">
        <f>IF(#REF!&gt;0,$B94,0)</f>
        <v>#REF!</v>
      </c>
      <c r="I94" s="1" t="e">
        <f>IF(#REF!&gt;0,$B94,0)</f>
        <v>#REF!</v>
      </c>
      <c r="J94" s="1" t="e">
        <f>IF(#REF!&gt;0,$B94,0)</f>
        <v>#REF!</v>
      </c>
      <c r="K94" s="1" t="e">
        <f>IF(#REF!&gt;0,$B94,0)</f>
        <v>#REF!</v>
      </c>
      <c r="L94" s="1" t="e">
        <f>IF(#REF!&gt;0,$B94,0)</f>
        <v>#REF!</v>
      </c>
      <c r="M94" s="1" t="e">
        <f>IF(#REF!&gt;0,$B94,0)</f>
        <v>#REF!</v>
      </c>
      <c r="N94" s="1" t="e">
        <f>IF(#REF!&gt;0,$B94,0)</f>
        <v>#REF!</v>
      </c>
      <c r="O94" s="1" t="e">
        <f>IF(#REF!&gt;0,$B94,0)</f>
        <v>#REF!</v>
      </c>
      <c r="P94" s="1" t="e">
        <f>IF(#REF!&gt;0,$B94,0)</f>
        <v>#REF!</v>
      </c>
      <c r="Q94" s="1" t="e">
        <f>IF(#REF!&gt;0,$B94,0)</f>
        <v>#REF!</v>
      </c>
      <c r="R94" s="1" t="e">
        <f>IF(#REF!&gt;0,$B94,0)</f>
        <v>#REF!</v>
      </c>
      <c r="S94" s="1" t="e">
        <f>IF(#REF!&gt;0,$B94,0)</f>
        <v>#REF!</v>
      </c>
      <c r="T94" s="1" t="e">
        <f>IF(#REF!&gt;0,$B94,0)</f>
        <v>#REF!</v>
      </c>
      <c r="U94" s="1" t="e">
        <f>IF(#REF!&gt;0,$B94,0)</f>
        <v>#REF!</v>
      </c>
      <c r="V94" s="1" t="e">
        <f>IF(#REF!&gt;0,$B94,0)</f>
        <v>#REF!</v>
      </c>
      <c r="BZ94" s="2" t="e">
        <f>MAX(#REF!)</f>
        <v>#REF!</v>
      </c>
    </row>
    <row r="95" spans="1:78" ht="12.75">
      <c r="A95" s="2">
        <v>24</v>
      </c>
      <c r="B95" s="1">
        <f>COUNTA(#REF!)</f>
        <v>1</v>
      </c>
      <c r="C95" s="1" t="e">
        <f>IF(#REF!&gt;0,$B95,0)</f>
        <v>#REF!</v>
      </c>
      <c r="D95" s="1" t="e">
        <f>IF(#REF!&gt;0,$B95,0)</f>
        <v>#REF!</v>
      </c>
      <c r="E95" s="1" t="e">
        <f>IF(#REF!&gt;0,$B95,0)</f>
        <v>#REF!</v>
      </c>
      <c r="F95" s="1" t="e">
        <f>IF(#REF!&gt;0,$B95,0)</f>
        <v>#REF!</v>
      </c>
      <c r="G95" s="1" t="e">
        <f>IF(#REF!&gt;0,$B95,0)</f>
        <v>#REF!</v>
      </c>
      <c r="H95" s="1" t="e">
        <f>IF(#REF!&gt;0,$B95,0)</f>
        <v>#REF!</v>
      </c>
      <c r="I95" s="1" t="e">
        <f>IF(#REF!&gt;0,$B95,0)</f>
        <v>#REF!</v>
      </c>
      <c r="J95" s="1" t="e">
        <f>IF(#REF!&gt;0,$B95,0)</f>
        <v>#REF!</v>
      </c>
      <c r="K95" s="1" t="e">
        <f>IF(#REF!&gt;0,$B95,0)</f>
        <v>#REF!</v>
      </c>
      <c r="L95" s="1" t="e">
        <f>IF(#REF!&gt;0,$B95,0)</f>
        <v>#REF!</v>
      </c>
      <c r="M95" s="1" t="e">
        <f>IF(#REF!&gt;0,$B95,0)</f>
        <v>#REF!</v>
      </c>
      <c r="N95" s="1" t="e">
        <f>IF(#REF!&gt;0,$B95,0)</f>
        <v>#REF!</v>
      </c>
      <c r="O95" s="1" t="e">
        <f>IF(#REF!&gt;0,$B95,0)</f>
        <v>#REF!</v>
      </c>
      <c r="P95" s="1" t="e">
        <f>IF(#REF!&gt;0,$B95,0)</f>
        <v>#REF!</v>
      </c>
      <c r="Q95" s="1" t="e">
        <f>IF(#REF!&gt;0,$B95,0)</f>
        <v>#REF!</v>
      </c>
      <c r="R95" s="1" t="e">
        <f>IF(#REF!&gt;0,$B95,0)</f>
        <v>#REF!</v>
      </c>
      <c r="S95" s="1" t="e">
        <f>IF(#REF!&gt;0,$B95,0)</f>
        <v>#REF!</v>
      </c>
      <c r="T95" s="1" t="e">
        <f>IF(#REF!&gt;0,$B95,0)</f>
        <v>#REF!</v>
      </c>
      <c r="U95" s="1" t="e">
        <f>IF(#REF!&gt;0,$B95,0)</f>
        <v>#REF!</v>
      </c>
      <c r="V95" s="1" t="e">
        <f>IF(#REF!&gt;0,$B95,0)</f>
        <v>#REF!</v>
      </c>
      <c r="BZ95" s="2" t="e">
        <f>MAX(#REF!)</f>
        <v>#REF!</v>
      </c>
    </row>
    <row r="96" spans="1:78" ht="12.75">
      <c r="A96" s="2">
        <v>25</v>
      </c>
      <c r="B96" s="1">
        <f>COUNTA(#REF!)</f>
        <v>1</v>
      </c>
      <c r="C96" s="1" t="e">
        <f>IF(#REF!&gt;0,$B96,0)</f>
        <v>#REF!</v>
      </c>
      <c r="D96" s="1" t="e">
        <f>IF(#REF!&gt;0,$B96,0)</f>
        <v>#REF!</v>
      </c>
      <c r="E96" s="1" t="e">
        <f>IF(#REF!&gt;0,$B96,0)</f>
        <v>#REF!</v>
      </c>
      <c r="F96" s="1" t="e">
        <f>IF(#REF!&gt;0,$B96,0)</f>
        <v>#REF!</v>
      </c>
      <c r="G96" s="1" t="e">
        <f>IF(#REF!&gt;0,$B96,0)</f>
        <v>#REF!</v>
      </c>
      <c r="H96" s="1" t="e">
        <f>IF(#REF!&gt;0,$B96,0)</f>
        <v>#REF!</v>
      </c>
      <c r="I96" s="1" t="e">
        <f>IF(#REF!&gt;0,$B96,0)</f>
        <v>#REF!</v>
      </c>
      <c r="J96" s="1" t="e">
        <f>IF(#REF!&gt;0,$B96,0)</f>
        <v>#REF!</v>
      </c>
      <c r="K96" s="1" t="e">
        <f>IF(#REF!&gt;0,$B96,0)</f>
        <v>#REF!</v>
      </c>
      <c r="L96" s="1" t="e">
        <f>IF(#REF!&gt;0,$B96,0)</f>
        <v>#REF!</v>
      </c>
      <c r="M96" s="1" t="e">
        <f>IF(#REF!&gt;0,$B96,0)</f>
        <v>#REF!</v>
      </c>
      <c r="N96" s="1" t="e">
        <f>IF(#REF!&gt;0,$B96,0)</f>
        <v>#REF!</v>
      </c>
      <c r="O96" s="1" t="e">
        <f>IF(#REF!&gt;0,$B96,0)</f>
        <v>#REF!</v>
      </c>
      <c r="P96" s="1" t="e">
        <f>IF(#REF!&gt;0,$B96,0)</f>
        <v>#REF!</v>
      </c>
      <c r="Q96" s="1" t="e">
        <f>IF(#REF!&gt;0,$B96,0)</f>
        <v>#REF!</v>
      </c>
      <c r="R96" s="1" t="e">
        <f>IF(#REF!&gt;0,$B96,0)</f>
        <v>#REF!</v>
      </c>
      <c r="S96" s="1" t="e">
        <f>IF(#REF!&gt;0,$B96,0)</f>
        <v>#REF!</v>
      </c>
      <c r="T96" s="1" t="e">
        <f>IF(#REF!&gt;0,$B96,0)</f>
        <v>#REF!</v>
      </c>
      <c r="U96" s="1" t="e">
        <f>IF(#REF!&gt;0,$B96,0)</f>
        <v>#REF!</v>
      </c>
      <c r="V96" s="1" t="e">
        <f>IF(#REF!&gt;0,$B96,0)</f>
        <v>#REF!</v>
      </c>
      <c r="BZ96" s="2" t="e">
        <f>MAX(#REF!)</f>
        <v>#REF!</v>
      </c>
    </row>
    <row r="97" spans="1:78" ht="12.75">
      <c r="A97" s="2">
        <v>26</v>
      </c>
      <c r="B97" s="1">
        <f>COUNTA(#REF!)</f>
        <v>1</v>
      </c>
      <c r="C97" s="1" t="e">
        <f>IF(#REF!&gt;0,$B97,0)</f>
        <v>#REF!</v>
      </c>
      <c r="D97" s="1" t="e">
        <f>IF(#REF!&gt;0,$B97,0)</f>
        <v>#REF!</v>
      </c>
      <c r="E97" s="1" t="e">
        <f>IF(#REF!&gt;0,$B97,0)</f>
        <v>#REF!</v>
      </c>
      <c r="F97" s="1" t="e">
        <f>IF(#REF!&gt;0,$B97,0)</f>
        <v>#REF!</v>
      </c>
      <c r="G97" s="1" t="e">
        <f>IF(#REF!&gt;0,$B97,0)</f>
        <v>#REF!</v>
      </c>
      <c r="H97" s="1" t="e">
        <f>IF(#REF!&gt;0,$B97,0)</f>
        <v>#REF!</v>
      </c>
      <c r="I97" s="1" t="e">
        <f>IF(#REF!&gt;0,$B97,0)</f>
        <v>#REF!</v>
      </c>
      <c r="J97" s="1" t="e">
        <f>IF(#REF!&gt;0,$B97,0)</f>
        <v>#REF!</v>
      </c>
      <c r="K97" s="1" t="e">
        <f>IF(#REF!&gt;0,$B97,0)</f>
        <v>#REF!</v>
      </c>
      <c r="L97" s="1" t="e">
        <f>IF(#REF!&gt;0,$B97,0)</f>
        <v>#REF!</v>
      </c>
      <c r="M97" s="1" t="e">
        <f>IF(#REF!&gt;0,$B97,0)</f>
        <v>#REF!</v>
      </c>
      <c r="N97" s="1" t="e">
        <f>IF(#REF!&gt;0,$B97,0)</f>
        <v>#REF!</v>
      </c>
      <c r="O97" s="1" t="e">
        <f>IF(#REF!&gt;0,$B97,0)</f>
        <v>#REF!</v>
      </c>
      <c r="P97" s="1" t="e">
        <f>IF(#REF!&gt;0,$B97,0)</f>
        <v>#REF!</v>
      </c>
      <c r="Q97" s="1" t="e">
        <f>IF(#REF!&gt;0,$B97,0)</f>
        <v>#REF!</v>
      </c>
      <c r="R97" s="1" t="e">
        <f>IF(#REF!&gt;0,$B97,0)</f>
        <v>#REF!</v>
      </c>
      <c r="S97" s="1" t="e">
        <f>IF(#REF!&gt;0,$B97,0)</f>
        <v>#REF!</v>
      </c>
      <c r="T97" s="1" t="e">
        <f>IF(#REF!&gt;0,$B97,0)</f>
        <v>#REF!</v>
      </c>
      <c r="U97" s="1" t="e">
        <f>IF(#REF!&gt;0,$B97,0)</f>
        <v>#REF!</v>
      </c>
      <c r="V97" s="1" t="e">
        <f>IF(#REF!&gt;0,$B97,0)</f>
        <v>#REF!</v>
      </c>
      <c r="BZ97" s="2" t="e">
        <f>MAX(#REF!)</f>
        <v>#REF!</v>
      </c>
    </row>
    <row r="98" spans="1:78" ht="12.75">
      <c r="A98" s="2">
        <v>27</v>
      </c>
      <c r="B98" s="1">
        <f>COUNTA(#REF!)</f>
        <v>1</v>
      </c>
      <c r="C98" s="1" t="e">
        <f>IF(#REF!&gt;0,$B98,0)</f>
        <v>#REF!</v>
      </c>
      <c r="D98" s="1" t="e">
        <f>IF(#REF!&gt;0,$B98,0)</f>
        <v>#REF!</v>
      </c>
      <c r="E98" s="1" t="e">
        <f>IF(#REF!&gt;0,$B98,0)</f>
        <v>#REF!</v>
      </c>
      <c r="F98" s="1" t="e">
        <f>IF(#REF!&gt;0,$B98,0)</f>
        <v>#REF!</v>
      </c>
      <c r="G98" s="1" t="e">
        <f>IF(#REF!&gt;0,$B98,0)</f>
        <v>#REF!</v>
      </c>
      <c r="H98" s="1" t="e">
        <f>IF(#REF!&gt;0,$B98,0)</f>
        <v>#REF!</v>
      </c>
      <c r="I98" s="1" t="e">
        <f>IF(#REF!&gt;0,$B98,0)</f>
        <v>#REF!</v>
      </c>
      <c r="J98" s="1" t="e">
        <f>IF(#REF!&gt;0,$B98,0)</f>
        <v>#REF!</v>
      </c>
      <c r="K98" s="1" t="e">
        <f>IF(#REF!&gt;0,$B98,0)</f>
        <v>#REF!</v>
      </c>
      <c r="L98" s="1" t="e">
        <f>IF(#REF!&gt;0,$B98,0)</f>
        <v>#REF!</v>
      </c>
      <c r="M98" s="1" t="e">
        <f>IF(#REF!&gt;0,$B98,0)</f>
        <v>#REF!</v>
      </c>
      <c r="N98" s="1" t="e">
        <f>IF(#REF!&gt;0,$B98,0)</f>
        <v>#REF!</v>
      </c>
      <c r="O98" s="1" t="e">
        <f>IF(#REF!&gt;0,$B98,0)</f>
        <v>#REF!</v>
      </c>
      <c r="P98" s="1" t="e">
        <f>IF(#REF!&gt;0,$B98,0)</f>
        <v>#REF!</v>
      </c>
      <c r="Q98" s="1" t="e">
        <f>IF(#REF!&gt;0,$B98,0)</f>
        <v>#REF!</v>
      </c>
      <c r="R98" s="1" t="e">
        <f>IF(#REF!&gt;0,$B98,0)</f>
        <v>#REF!</v>
      </c>
      <c r="S98" s="1" t="e">
        <f>IF(#REF!&gt;0,$B98,0)</f>
        <v>#REF!</v>
      </c>
      <c r="T98" s="1" t="e">
        <f>IF(#REF!&gt;0,$B98,0)</f>
        <v>#REF!</v>
      </c>
      <c r="U98" s="1" t="e">
        <f>IF(#REF!&gt;0,$B98,0)</f>
        <v>#REF!</v>
      </c>
      <c r="V98" s="1" t="e">
        <f>IF(#REF!&gt;0,$B98,0)</f>
        <v>#REF!</v>
      </c>
      <c r="BZ98" s="2" t="e">
        <f>MAX(#REF!)</f>
        <v>#REF!</v>
      </c>
    </row>
    <row r="99" spans="1:78" ht="12.75">
      <c r="A99" s="2">
        <v>28</v>
      </c>
      <c r="B99" s="1">
        <f>COUNTA(#REF!)</f>
        <v>1</v>
      </c>
      <c r="C99" s="1" t="e">
        <f>IF(#REF!&gt;0,$B99,0)</f>
        <v>#REF!</v>
      </c>
      <c r="D99" s="1" t="e">
        <f>IF(#REF!&gt;0,$B99,0)</f>
        <v>#REF!</v>
      </c>
      <c r="E99" s="1" t="e">
        <f>IF(#REF!&gt;0,$B99,0)</f>
        <v>#REF!</v>
      </c>
      <c r="F99" s="1" t="e">
        <f>IF(#REF!&gt;0,$B99,0)</f>
        <v>#REF!</v>
      </c>
      <c r="G99" s="1" t="e">
        <f>IF(#REF!&gt;0,$B99,0)</f>
        <v>#REF!</v>
      </c>
      <c r="H99" s="1" t="e">
        <f>IF(#REF!&gt;0,$B99,0)</f>
        <v>#REF!</v>
      </c>
      <c r="I99" s="1" t="e">
        <f>IF(#REF!&gt;0,$B99,0)</f>
        <v>#REF!</v>
      </c>
      <c r="J99" s="1" t="e">
        <f>IF(#REF!&gt;0,$B99,0)</f>
        <v>#REF!</v>
      </c>
      <c r="K99" s="1" t="e">
        <f>IF(#REF!&gt;0,$B99,0)</f>
        <v>#REF!</v>
      </c>
      <c r="L99" s="1" t="e">
        <f>IF(#REF!&gt;0,$B99,0)</f>
        <v>#REF!</v>
      </c>
      <c r="M99" s="1" t="e">
        <f>IF(#REF!&gt;0,$B99,0)</f>
        <v>#REF!</v>
      </c>
      <c r="N99" s="1" t="e">
        <f>IF(#REF!&gt;0,$B99,0)</f>
        <v>#REF!</v>
      </c>
      <c r="O99" s="1" t="e">
        <f>IF(#REF!&gt;0,$B99,0)</f>
        <v>#REF!</v>
      </c>
      <c r="P99" s="1" t="e">
        <f>IF(#REF!&gt;0,$B99,0)</f>
        <v>#REF!</v>
      </c>
      <c r="Q99" s="1" t="e">
        <f>IF(#REF!&gt;0,$B99,0)</f>
        <v>#REF!</v>
      </c>
      <c r="R99" s="1" t="e">
        <f>IF(#REF!&gt;0,$B99,0)</f>
        <v>#REF!</v>
      </c>
      <c r="S99" s="1" t="e">
        <f>IF(#REF!&gt;0,$B99,0)</f>
        <v>#REF!</v>
      </c>
      <c r="T99" s="1" t="e">
        <f>IF(#REF!&gt;0,$B99,0)</f>
        <v>#REF!</v>
      </c>
      <c r="U99" s="1" t="e">
        <f>IF(#REF!&gt;0,$B99,0)</f>
        <v>#REF!</v>
      </c>
      <c r="V99" s="1" t="e">
        <f>IF(#REF!&gt;0,$B99,0)</f>
        <v>#REF!</v>
      </c>
      <c r="BZ99" s="2" t="e">
        <f>MAX(#REF!)</f>
        <v>#REF!</v>
      </c>
    </row>
    <row r="100" spans="1:78" ht="12.75">
      <c r="A100" s="2">
        <v>29</v>
      </c>
      <c r="B100" s="1">
        <f>COUNTA(#REF!)</f>
        <v>1</v>
      </c>
      <c r="C100" s="1" t="e">
        <f>IF(#REF!&gt;0,$B100,0)</f>
        <v>#REF!</v>
      </c>
      <c r="D100" s="1" t="e">
        <f>IF(#REF!&gt;0,$B100,0)</f>
        <v>#REF!</v>
      </c>
      <c r="E100" s="1" t="e">
        <f>IF(#REF!&gt;0,$B100,0)</f>
        <v>#REF!</v>
      </c>
      <c r="F100" s="1" t="e">
        <f>IF(#REF!&gt;0,$B100,0)</f>
        <v>#REF!</v>
      </c>
      <c r="G100" s="1" t="e">
        <f>IF(#REF!&gt;0,$B100,0)</f>
        <v>#REF!</v>
      </c>
      <c r="H100" s="1" t="e">
        <f>IF(#REF!&gt;0,$B100,0)</f>
        <v>#REF!</v>
      </c>
      <c r="I100" s="1" t="e">
        <f>IF(#REF!&gt;0,$B100,0)</f>
        <v>#REF!</v>
      </c>
      <c r="J100" s="1" t="e">
        <f>IF(#REF!&gt;0,$B100,0)</f>
        <v>#REF!</v>
      </c>
      <c r="K100" s="1" t="e">
        <f>IF(#REF!&gt;0,$B100,0)</f>
        <v>#REF!</v>
      </c>
      <c r="L100" s="1" t="e">
        <f>IF(#REF!&gt;0,$B100,0)</f>
        <v>#REF!</v>
      </c>
      <c r="M100" s="1" t="e">
        <f>IF(#REF!&gt;0,$B100,0)</f>
        <v>#REF!</v>
      </c>
      <c r="N100" s="1" t="e">
        <f>IF(#REF!&gt;0,$B100,0)</f>
        <v>#REF!</v>
      </c>
      <c r="O100" s="1" t="e">
        <f>IF(#REF!&gt;0,$B100,0)</f>
        <v>#REF!</v>
      </c>
      <c r="P100" s="1" t="e">
        <f>IF(#REF!&gt;0,$B100,0)</f>
        <v>#REF!</v>
      </c>
      <c r="Q100" s="1" t="e">
        <f>IF(#REF!&gt;0,$B100,0)</f>
        <v>#REF!</v>
      </c>
      <c r="R100" s="1" t="e">
        <f>IF(#REF!&gt;0,$B100,0)</f>
        <v>#REF!</v>
      </c>
      <c r="S100" s="1" t="e">
        <f>IF(#REF!&gt;0,$B100,0)</f>
        <v>#REF!</v>
      </c>
      <c r="T100" s="1" t="e">
        <f>IF(#REF!&gt;0,$B100,0)</f>
        <v>#REF!</v>
      </c>
      <c r="U100" s="1" t="e">
        <f>IF(#REF!&gt;0,$B100,0)</f>
        <v>#REF!</v>
      </c>
      <c r="V100" s="1" t="e">
        <f>IF(#REF!&gt;0,$B100,0)</f>
        <v>#REF!</v>
      </c>
      <c r="BZ100" s="2" t="e">
        <f>MAX(#REF!)</f>
        <v>#REF!</v>
      </c>
    </row>
    <row r="101" spans="1:78" ht="12.75">
      <c r="A101" s="2">
        <v>30</v>
      </c>
      <c r="B101" s="1">
        <f>COUNTA(#REF!)</f>
        <v>1</v>
      </c>
      <c r="C101" s="1" t="e">
        <f>IF(#REF!&gt;0,$B101,0)</f>
        <v>#REF!</v>
      </c>
      <c r="D101" s="1" t="e">
        <f>IF(#REF!&gt;0,$B101,0)</f>
        <v>#REF!</v>
      </c>
      <c r="E101" s="1" t="e">
        <f>IF(#REF!&gt;0,$B101,0)</f>
        <v>#REF!</v>
      </c>
      <c r="F101" s="1" t="e">
        <f>IF(#REF!&gt;0,$B101,0)</f>
        <v>#REF!</v>
      </c>
      <c r="G101" s="1" t="e">
        <f>IF(#REF!&gt;0,$B101,0)</f>
        <v>#REF!</v>
      </c>
      <c r="H101" s="1" t="e">
        <f>IF(#REF!&gt;0,$B101,0)</f>
        <v>#REF!</v>
      </c>
      <c r="I101" s="1" t="e">
        <f>IF(#REF!&gt;0,$B101,0)</f>
        <v>#REF!</v>
      </c>
      <c r="J101" s="1" t="e">
        <f>IF(#REF!&gt;0,$B101,0)</f>
        <v>#REF!</v>
      </c>
      <c r="K101" s="1" t="e">
        <f>IF(#REF!&gt;0,$B101,0)</f>
        <v>#REF!</v>
      </c>
      <c r="L101" s="1" t="e">
        <f>IF(#REF!&gt;0,$B101,0)</f>
        <v>#REF!</v>
      </c>
      <c r="M101" s="1" t="e">
        <f>IF(#REF!&gt;0,$B101,0)</f>
        <v>#REF!</v>
      </c>
      <c r="N101" s="1" t="e">
        <f>IF(#REF!&gt;0,$B101,0)</f>
        <v>#REF!</v>
      </c>
      <c r="O101" s="1" t="e">
        <f>IF(#REF!&gt;0,$B101,0)</f>
        <v>#REF!</v>
      </c>
      <c r="P101" s="1" t="e">
        <f>IF(#REF!&gt;0,$B101,0)</f>
        <v>#REF!</v>
      </c>
      <c r="Q101" s="1" t="e">
        <f>IF(#REF!&gt;0,$B101,0)</f>
        <v>#REF!</v>
      </c>
      <c r="R101" s="1" t="e">
        <f>IF(#REF!&gt;0,$B101,0)</f>
        <v>#REF!</v>
      </c>
      <c r="S101" s="1" t="e">
        <f>IF(#REF!&gt;0,$B101,0)</f>
        <v>#REF!</v>
      </c>
      <c r="T101" s="1" t="e">
        <f>IF(#REF!&gt;0,$B101,0)</f>
        <v>#REF!</v>
      </c>
      <c r="U101" s="1" t="e">
        <f>IF(#REF!&gt;0,$B101,0)</f>
        <v>#REF!</v>
      </c>
      <c r="V101" s="1" t="e">
        <f>IF(#REF!&gt;0,$B101,0)</f>
        <v>#REF!</v>
      </c>
      <c r="BZ101" s="2" t="e">
        <f>MAX(#REF!)</f>
        <v>#REF!</v>
      </c>
    </row>
    <row r="103" spans="78:81" ht="12.75">
      <c r="BZ103" s="38" t="s">
        <v>10</v>
      </c>
      <c r="CA103" s="19"/>
      <c r="CB103" s="18" t="str">
        <f>IF(COUNTIF(C24:BY24,MAX(C24:BY24))=1,CB63," ")</f>
        <v>CABA Catalin </v>
      </c>
      <c r="CC103" s="19">
        <f>MAX(C24:BY24)</f>
        <v>1427</v>
      </c>
    </row>
  </sheetData>
  <printOptions/>
  <pageMargins left="0.5" right="0.31" top="0.42" bottom="0.42" header="0.31496062992125984" footer="0.31496062992125984"/>
  <pageSetup horizontalDpi="600" verticalDpi="600" orientation="landscape" pageOrder="overThenDown" paperSize="9" r:id="rId3"/>
  <colBreaks count="1" manualBreakCount="1">
    <brk id="8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EZ103"/>
  <sheetViews>
    <sheetView workbookViewId="0" topLeftCell="A1">
      <pane xSplit="2" ySplit="6" topLeftCell="C7" activePane="bottomRight" state="frozen"/>
      <selection pane="topLeft" activeCell="A28" sqref="A28"/>
      <selection pane="topRight" activeCell="C1" sqref="C1"/>
      <selection pane="bottomLeft" activeCell="A37" sqref="A37"/>
      <selection pane="bottomRight" activeCell="G25" sqref="G25"/>
    </sheetView>
  </sheetViews>
  <sheetFormatPr defaultColWidth="9.140625" defaultRowHeight="12"/>
  <cols>
    <col min="1" max="1" width="8.28125" style="2" customWidth="1"/>
    <col min="2" max="22" width="6.8515625" style="1" customWidth="1"/>
    <col min="23" max="77" width="6.8515625" style="1" hidden="1" customWidth="1"/>
    <col min="78" max="78" width="6.28125" style="1" customWidth="1"/>
    <col min="79" max="79" width="3.8515625" style="2" customWidth="1"/>
    <col min="80" max="80" width="20.8515625" style="1" customWidth="1"/>
    <col min="81" max="81" width="6.7109375" style="1" customWidth="1"/>
    <col min="82" max="82" width="9.28125" style="1" customWidth="1"/>
    <col min="83" max="83" width="9.8515625" style="1" bestFit="1" customWidth="1"/>
    <col min="84" max="85" width="9.28125" style="1" customWidth="1"/>
    <col min="86" max="86" width="10.00390625" style="1" bestFit="1" customWidth="1"/>
    <col min="87" max="16384" width="9.28125" style="1" customWidth="1"/>
  </cols>
  <sheetData>
    <row r="1" spans="1:156" ht="12.75">
      <c r="A1" s="1" t="s">
        <v>70</v>
      </c>
      <c r="C1" s="3"/>
      <c r="D1" s="1" t="s">
        <v>5</v>
      </c>
      <c r="F1" s="1" t="str">
        <f>IF(CB103&lt;&gt;" ",CB103&amp;", "&amp;CC103&amp;" p.",CC103&amp;" p. [mai multi jucatori]")</f>
        <v>TUDOR Florin , 20 p.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  <c r="DW1" s="1">
        <v>127</v>
      </c>
      <c r="DX1" s="1">
        <v>128</v>
      </c>
      <c r="DY1" s="1">
        <v>129</v>
      </c>
      <c r="DZ1" s="1">
        <v>130</v>
      </c>
      <c r="EA1" s="1">
        <v>131</v>
      </c>
      <c r="EB1" s="1">
        <v>132</v>
      </c>
      <c r="EC1" s="1">
        <v>133</v>
      </c>
      <c r="ED1" s="1">
        <v>134</v>
      </c>
      <c r="EE1" s="1">
        <v>135</v>
      </c>
      <c r="EF1" s="1">
        <v>136</v>
      </c>
      <c r="EG1" s="1">
        <v>137</v>
      </c>
      <c r="EH1" s="1">
        <v>138</v>
      </c>
      <c r="EI1" s="1">
        <v>139</v>
      </c>
      <c r="EJ1" s="1">
        <v>140</v>
      </c>
      <c r="EK1" s="1">
        <v>141</v>
      </c>
      <c r="EL1" s="1">
        <v>142</v>
      </c>
      <c r="EM1" s="1">
        <v>143</v>
      </c>
      <c r="EN1" s="1">
        <v>144</v>
      </c>
      <c r="EO1" s="1">
        <v>145</v>
      </c>
      <c r="EP1" s="1">
        <v>146</v>
      </c>
      <c r="EQ1" s="1">
        <v>147</v>
      </c>
      <c r="ER1" s="1">
        <v>148</v>
      </c>
      <c r="ES1" s="1">
        <v>149</v>
      </c>
      <c r="ET1" s="1">
        <v>150</v>
      </c>
      <c r="EU1" s="1">
        <v>151</v>
      </c>
      <c r="EV1" s="1">
        <v>152</v>
      </c>
      <c r="EW1" s="1">
        <v>153</v>
      </c>
      <c r="EX1" s="1">
        <v>154</v>
      </c>
      <c r="EY1" s="1">
        <v>155</v>
      </c>
      <c r="EZ1" s="1">
        <v>156</v>
      </c>
    </row>
    <row r="2" spans="3:78" ht="9" customHeight="1">
      <c r="C2" s="31" t="s">
        <v>27</v>
      </c>
      <c r="D2" s="31" t="s">
        <v>27</v>
      </c>
      <c r="E2" s="31" t="s">
        <v>27</v>
      </c>
      <c r="F2" s="31" t="s">
        <v>27</v>
      </c>
      <c r="G2" s="31" t="s">
        <v>27</v>
      </c>
      <c r="H2" s="31" t="s">
        <v>27</v>
      </c>
      <c r="I2" s="31" t="s">
        <v>27</v>
      </c>
      <c r="J2" s="31" t="s">
        <v>27</v>
      </c>
      <c r="K2" s="31" t="s">
        <v>27</v>
      </c>
      <c r="L2" s="31" t="s">
        <v>27</v>
      </c>
      <c r="M2" s="31" t="s">
        <v>27</v>
      </c>
      <c r="N2" s="31" t="s">
        <v>27</v>
      </c>
      <c r="O2" s="31" t="s">
        <v>27</v>
      </c>
      <c r="P2" s="31" t="s">
        <v>27</v>
      </c>
      <c r="Q2" s="31" t="s">
        <v>27</v>
      </c>
      <c r="R2" s="31" t="s">
        <v>27</v>
      </c>
      <c r="S2" s="31" t="s">
        <v>40</v>
      </c>
      <c r="T2" s="31" t="s">
        <v>39</v>
      </c>
      <c r="U2" s="31" t="s">
        <v>39</v>
      </c>
      <c r="V2" s="31" t="s">
        <v>39</v>
      </c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63" ht="12.75">
      <c r="A3" s="3"/>
      <c r="M3" s="23"/>
      <c r="AC3" s="4"/>
      <c r="AE3" s="23"/>
      <c r="AP3"/>
      <c r="AQ3" s="4"/>
      <c r="AU3" s="23"/>
      <c r="BK3" s="23"/>
    </row>
    <row r="4" ht="6" customHeight="1"/>
    <row r="5" spans="1:86" ht="81" customHeight="1">
      <c r="A5" s="6" t="s">
        <v>12</v>
      </c>
      <c r="B5" s="7" t="s">
        <v>2</v>
      </c>
      <c r="C5" s="8" t="s">
        <v>74</v>
      </c>
      <c r="D5" s="8" t="s">
        <v>37</v>
      </c>
      <c r="E5" s="8" t="s">
        <v>59</v>
      </c>
      <c r="F5" s="8" t="s">
        <v>61</v>
      </c>
      <c r="G5" s="8" t="s">
        <v>66</v>
      </c>
      <c r="H5" s="8" t="s">
        <v>60</v>
      </c>
      <c r="I5" s="8" t="s">
        <v>64</v>
      </c>
      <c r="J5" s="8" t="s">
        <v>63</v>
      </c>
      <c r="K5" s="8" t="s">
        <v>65</v>
      </c>
      <c r="L5" s="8" t="s">
        <v>62</v>
      </c>
      <c r="M5" s="8" t="s">
        <v>58</v>
      </c>
      <c r="N5" s="8" t="s">
        <v>72</v>
      </c>
      <c r="O5" s="8" t="s">
        <v>68</v>
      </c>
      <c r="P5" s="8" t="s">
        <v>75</v>
      </c>
      <c r="Q5" s="8" t="s">
        <v>69</v>
      </c>
      <c r="R5" s="8" t="s">
        <v>67</v>
      </c>
      <c r="S5" s="8" t="s">
        <v>73</v>
      </c>
      <c r="T5" s="8" t="s">
        <v>80</v>
      </c>
      <c r="U5" s="8" t="s">
        <v>81</v>
      </c>
      <c r="V5" s="8" t="s">
        <v>38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37"/>
      <c r="CC5" s="1">
        <v>20</v>
      </c>
      <c r="CD5" s="1">
        <f>75-COUNTBLANK(C5:BY5)</f>
        <v>20</v>
      </c>
      <c r="CE5" s="1">
        <f>COUNTIF(C2:BY2,"S")</f>
        <v>16</v>
      </c>
      <c r="CF5" s="1">
        <f>COUNTIF(C2:BY2,"O")</f>
        <v>0</v>
      </c>
      <c r="CG5" s="1">
        <f>CD5-CE5-CF5-CH5</f>
        <v>4</v>
      </c>
      <c r="CH5" s="1">
        <f>COUNTIF(C2:BY2,"B")</f>
        <v>0</v>
      </c>
    </row>
    <row r="6" spans="1:80" ht="12.75">
      <c r="A6" s="9" t="s">
        <v>13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/>
      <c r="X6" s="11"/>
      <c r="Y6" s="11"/>
      <c r="Z6" s="11"/>
      <c r="AA6" s="11"/>
      <c r="AB6" s="11"/>
      <c r="AC6" s="11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40" t="s">
        <v>36</v>
      </c>
      <c r="CA6" s="5"/>
      <c r="CB6" s="5"/>
    </row>
    <row r="7" spans="1:101" ht="12.75">
      <c r="A7" s="11">
        <v>1</v>
      </c>
      <c r="B7" s="58">
        <v>40</v>
      </c>
      <c r="C7" s="59">
        <v>40</v>
      </c>
      <c r="D7" s="60">
        <v>40</v>
      </c>
      <c r="E7" s="60">
        <v>40</v>
      </c>
      <c r="F7" s="60">
        <v>40</v>
      </c>
      <c r="G7" s="61">
        <v>40</v>
      </c>
      <c r="H7" s="59">
        <v>38</v>
      </c>
      <c r="I7" s="60">
        <v>40</v>
      </c>
      <c r="J7" s="60">
        <v>40</v>
      </c>
      <c r="K7" s="60">
        <v>26</v>
      </c>
      <c r="L7" s="61">
        <v>38</v>
      </c>
      <c r="M7" s="59">
        <v>38</v>
      </c>
      <c r="N7" s="60">
        <v>40</v>
      </c>
      <c r="O7" s="60">
        <v>38</v>
      </c>
      <c r="P7" s="60">
        <v>40</v>
      </c>
      <c r="Q7" s="61">
        <v>40</v>
      </c>
      <c r="R7" s="59">
        <v>40</v>
      </c>
      <c r="S7" s="60">
        <v>26</v>
      </c>
      <c r="T7" s="60">
        <v>38</v>
      </c>
      <c r="U7" s="60">
        <v>38</v>
      </c>
      <c r="V7" s="61">
        <v>38</v>
      </c>
      <c r="W7" s="59"/>
      <c r="X7" s="60"/>
      <c r="Y7" s="60"/>
      <c r="Z7" s="60"/>
      <c r="AA7" s="61"/>
      <c r="AB7" s="59"/>
      <c r="AC7" s="60"/>
      <c r="AD7" s="60"/>
      <c r="AE7" s="60"/>
      <c r="AF7" s="61"/>
      <c r="AG7" s="59"/>
      <c r="AH7" s="60"/>
      <c r="AI7" s="60"/>
      <c r="AJ7" s="60"/>
      <c r="AK7" s="61"/>
      <c r="AL7" s="59"/>
      <c r="AM7" s="60"/>
      <c r="AN7" s="60"/>
      <c r="AO7" s="60"/>
      <c r="AP7" s="61"/>
      <c r="AQ7" s="59"/>
      <c r="AR7" s="60"/>
      <c r="AS7" s="60"/>
      <c r="AT7" s="60"/>
      <c r="AU7" s="61"/>
      <c r="AV7" s="59"/>
      <c r="AW7" s="60"/>
      <c r="AX7" s="60"/>
      <c r="AY7" s="60"/>
      <c r="AZ7" s="61"/>
      <c r="BA7" s="59"/>
      <c r="BB7" s="60"/>
      <c r="BC7" s="60"/>
      <c r="BD7" s="60"/>
      <c r="BE7" s="61"/>
      <c r="BF7" s="59"/>
      <c r="BG7" s="60"/>
      <c r="BH7" s="60"/>
      <c r="BI7" s="60"/>
      <c r="BJ7" s="61"/>
      <c r="BK7" s="59"/>
      <c r="BL7" s="60"/>
      <c r="BM7" s="60"/>
      <c r="BN7" s="60"/>
      <c r="BO7" s="61"/>
      <c r="BP7" s="59"/>
      <c r="BQ7" s="60"/>
      <c r="BR7" s="60"/>
      <c r="BS7" s="60"/>
      <c r="BT7" s="61"/>
      <c r="BU7" s="59"/>
      <c r="BV7" s="60"/>
      <c r="BW7" s="60"/>
      <c r="BX7" s="60"/>
      <c r="BY7" s="61"/>
      <c r="BZ7" s="37" t="s">
        <v>83</v>
      </c>
      <c r="CD7" s="1">
        <f aca="true" t="shared" si="0" ref="CD7:CD21">IF(ISTEXT(C7)=TRUE,VALUE(RIGHT(C7,LEN(C7)-1)),C7)</f>
        <v>40</v>
      </c>
      <c r="CE7" s="1">
        <f aca="true" t="shared" si="1" ref="CE7:CE21">IF(ISTEXT(D7)=TRUE,VALUE(RIGHT(D7,LEN(D7)-1)),D7)</f>
        <v>40</v>
      </c>
      <c r="CF7" s="1">
        <f aca="true" t="shared" si="2" ref="CF7:CF21">IF(ISTEXT(E7)=TRUE,VALUE(RIGHT(E7,LEN(E7)-1)),E7)</f>
        <v>40</v>
      </c>
      <c r="CG7" s="1">
        <f aca="true" t="shared" si="3" ref="CG7:CG21">IF(ISTEXT(F7)=TRUE,VALUE(RIGHT(F7,LEN(F7)-1)),F7)</f>
        <v>40</v>
      </c>
      <c r="CH7" s="1">
        <f aca="true" t="shared" si="4" ref="CH7:CH21">IF(ISTEXT(G7)=TRUE,VALUE(RIGHT(G7,LEN(G7)-1)),G7)</f>
        <v>40</v>
      </c>
      <c r="CI7" s="1">
        <f aca="true" t="shared" si="5" ref="CI7:CI21">IF(ISTEXT(H7)=TRUE,VALUE(RIGHT(H7,LEN(H7)-1)),H7)</f>
        <v>38</v>
      </c>
      <c r="CJ7" s="1">
        <f aca="true" t="shared" si="6" ref="CJ7:CJ21">IF(ISTEXT(I7)=TRUE,VALUE(RIGHT(I7,LEN(I7)-1)),I7)</f>
        <v>40</v>
      </c>
      <c r="CK7" s="1">
        <f aca="true" t="shared" si="7" ref="CK7:CK21">IF(ISTEXT(J7)=TRUE,VALUE(RIGHT(J7,LEN(J7)-1)),J7)</f>
        <v>40</v>
      </c>
      <c r="CL7" s="1">
        <f aca="true" t="shared" si="8" ref="CL7:CL21">IF(ISTEXT(K7)=TRUE,VALUE(RIGHT(K7,LEN(K7)-1)),K7)</f>
        <v>26</v>
      </c>
      <c r="CM7" s="1">
        <f aca="true" t="shared" si="9" ref="CM7:CM21">IF(ISTEXT(L7)=TRUE,VALUE(RIGHT(L7,LEN(L7)-1)),L7)</f>
        <v>38</v>
      </c>
      <c r="CN7" s="1">
        <f aca="true" t="shared" si="10" ref="CN7:CN21">IF(ISTEXT(M7)=TRUE,VALUE(RIGHT(M7,LEN(M7)-1)),M7)</f>
        <v>38</v>
      </c>
      <c r="CO7" s="1">
        <f aca="true" t="shared" si="11" ref="CO7:CO21">IF(ISTEXT(N7)=TRUE,VALUE(RIGHT(N7,LEN(N7)-1)),N7)</f>
        <v>40</v>
      </c>
      <c r="CP7" s="1">
        <f aca="true" t="shared" si="12" ref="CP7:CP21">IF(ISTEXT(O7)=TRUE,VALUE(RIGHT(O7,LEN(O7)-1)),O7)</f>
        <v>38</v>
      </c>
      <c r="CQ7" s="1">
        <f aca="true" t="shared" si="13" ref="CQ7:CQ21">IF(ISTEXT(P7)=TRUE,VALUE(RIGHT(P7,LEN(P7)-1)),P7)</f>
        <v>40</v>
      </c>
      <c r="CR7" s="1">
        <f aca="true" t="shared" si="14" ref="CR7:CR21">IF(ISTEXT(Q7)=TRUE,VALUE(RIGHT(Q7,LEN(Q7)-1)),Q7)</f>
        <v>40</v>
      </c>
      <c r="CS7" s="1">
        <f aca="true" t="shared" si="15" ref="CS7:CS21">IF(ISTEXT(R7)=TRUE,VALUE(RIGHT(R7,LEN(R7)-1)),R7)</f>
        <v>40</v>
      </c>
      <c r="CT7" s="1">
        <f aca="true" t="shared" si="16" ref="CT7:CT21">IF(ISTEXT(S7)=TRUE,VALUE(RIGHT(S7,LEN(S7)-1)),S7)</f>
        <v>26</v>
      </c>
      <c r="CU7" s="1">
        <f aca="true" t="shared" si="17" ref="CU7:CU21">IF(ISTEXT(T7)=TRUE,VALUE(RIGHT(T7,LEN(T7)-1)),T7)</f>
        <v>38</v>
      </c>
      <c r="CV7" s="1">
        <f aca="true" t="shared" si="18" ref="CV7:CV21">IF(ISTEXT(U7)=TRUE,VALUE(RIGHT(U7,LEN(U7)-1)),U7)</f>
        <v>38</v>
      </c>
      <c r="CW7" s="1">
        <f aca="true" t="shared" si="19" ref="CW7:CW21">IF(ISTEXT(V7)=TRUE,VALUE(RIGHT(V7,LEN(V7)-1)),V7)</f>
        <v>38</v>
      </c>
    </row>
    <row r="8" spans="1:101" ht="12.75">
      <c r="A8" s="12">
        <v>2</v>
      </c>
      <c r="B8" s="62">
        <v>77</v>
      </c>
      <c r="C8" s="63">
        <v>77</v>
      </c>
      <c r="D8" s="64">
        <v>77</v>
      </c>
      <c r="E8" s="64">
        <v>77</v>
      </c>
      <c r="F8" s="64">
        <v>77</v>
      </c>
      <c r="G8" s="65">
        <v>69</v>
      </c>
      <c r="H8" s="63">
        <v>77</v>
      </c>
      <c r="I8" s="64">
        <v>35</v>
      </c>
      <c r="J8" s="64">
        <v>69</v>
      </c>
      <c r="K8" s="64">
        <v>77</v>
      </c>
      <c r="L8" s="65">
        <v>77</v>
      </c>
      <c r="M8" s="63">
        <v>69</v>
      </c>
      <c r="N8" s="64">
        <v>77</v>
      </c>
      <c r="O8" s="64">
        <v>69</v>
      </c>
      <c r="P8" s="64">
        <v>77</v>
      </c>
      <c r="Q8" s="65">
        <v>77</v>
      </c>
      <c r="R8" s="63">
        <v>77</v>
      </c>
      <c r="S8" s="64">
        <v>33</v>
      </c>
      <c r="T8" s="64">
        <v>69</v>
      </c>
      <c r="U8" s="64">
        <v>77</v>
      </c>
      <c r="V8" s="65">
        <v>69</v>
      </c>
      <c r="W8" s="63"/>
      <c r="X8" s="64"/>
      <c r="Y8" s="64"/>
      <c r="Z8" s="64"/>
      <c r="AA8" s="65"/>
      <c r="AB8" s="63"/>
      <c r="AC8" s="64"/>
      <c r="AD8" s="64"/>
      <c r="AE8" s="64"/>
      <c r="AF8" s="65"/>
      <c r="AG8" s="63"/>
      <c r="AH8" s="64"/>
      <c r="AI8" s="64"/>
      <c r="AJ8" s="64"/>
      <c r="AK8" s="65"/>
      <c r="AL8" s="63"/>
      <c r="AM8" s="64"/>
      <c r="AN8" s="64"/>
      <c r="AO8" s="64"/>
      <c r="AP8" s="65"/>
      <c r="AQ8" s="63"/>
      <c r="AR8" s="64"/>
      <c r="AS8" s="64"/>
      <c r="AT8" s="64"/>
      <c r="AU8" s="65"/>
      <c r="AV8" s="63"/>
      <c r="AW8" s="64"/>
      <c r="AX8" s="64"/>
      <c r="AY8" s="64"/>
      <c r="AZ8" s="65"/>
      <c r="BA8" s="63"/>
      <c r="BB8" s="64"/>
      <c r="BC8" s="64"/>
      <c r="BD8" s="64"/>
      <c r="BE8" s="65"/>
      <c r="BF8" s="63"/>
      <c r="BG8" s="64"/>
      <c r="BH8" s="64"/>
      <c r="BI8" s="64"/>
      <c r="BJ8" s="65"/>
      <c r="BK8" s="63"/>
      <c r="BL8" s="64"/>
      <c r="BM8" s="64"/>
      <c r="BN8" s="64"/>
      <c r="BO8" s="65"/>
      <c r="BP8" s="63"/>
      <c r="BQ8" s="64"/>
      <c r="BR8" s="64"/>
      <c r="BS8" s="64"/>
      <c r="BT8" s="65"/>
      <c r="BU8" s="63"/>
      <c r="BV8" s="64"/>
      <c r="BW8" s="64"/>
      <c r="BX8" s="64"/>
      <c r="BY8" s="65"/>
      <c r="BZ8" s="37"/>
      <c r="CD8" s="1">
        <f t="shared" si="0"/>
        <v>77</v>
      </c>
      <c r="CE8" s="1">
        <f t="shared" si="1"/>
        <v>77</v>
      </c>
      <c r="CG8" s="1">
        <f t="shared" si="3"/>
        <v>77</v>
      </c>
      <c r="CH8" s="1">
        <f t="shared" si="4"/>
        <v>69</v>
      </c>
      <c r="CI8" s="1">
        <f t="shared" si="5"/>
        <v>77</v>
      </c>
      <c r="CJ8" s="1">
        <f t="shared" si="6"/>
        <v>35</v>
      </c>
      <c r="CK8" s="1">
        <f t="shared" si="7"/>
        <v>69</v>
      </c>
      <c r="CL8" s="1">
        <f t="shared" si="8"/>
        <v>77</v>
      </c>
      <c r="CM8" s="1">
        <f t="shared" si="9"/>
        <v>77</v>
      </c>
      <c r="CN8" s="1">
        <f t="shared" si="10"/>
        <v>69</v>
      </c>
      <c r="CO8" s="1">
        <f t="shared" si="11"/>
        <v>77</v>
      </c>
      <c r="CP8" s="1">
        <f t="shared" si="12"/>
        <v>69</v>
      </c>
      <c r="CQ8" s="1">
        <f t="shared" si="13"/>
        <v>77</v>
      </c>
      <c r="CR8" s="1">
        <f t="shared" si="14"/>
        <v>77</v>
      </c>
      <c r="CS8" s="1">
        <f t="shared" si="15"/>
        <v>77</v>
      </c>
      <c r="CT8" s="1">
        <f t="shared" si="16"/>
        <v>33</v>
      </c>
      <c r="CU8" s="1">
        <f t="shared" si="17"/>
        <v>69</v>
      </c>
      <c r="CV8" s="1">
        <f t="shared" si="18"/>
        <v>77</v>
      </c>
      <c r="CW8" s="1">
        <f t="shared" si="19"/>
        <v>69</v>
      </c>
    </row>
    <row r="9" spans="1:101" ht="12.75">
      <c r="A9" s="12">
        <v>3</v>
      </c>
      <c r="B9" s="62">
        <v>86</v>
      </c>
      <c r="C9" s="63">
        <v>86</v>
      </c>
      <c r="D9" s="64">
        <v>86</v>
      </c>
      <c r="E9" s="64">
        <v>86</v>
      </c>
      <c r="F9" s="64">
        <v>28</v>
      </c>
      <c r="G9" s="65">
        <v>32</v>
      </c>
      <c r="H9" s="63">
        <v>86</v>
      </c>
      <c r="I9" s="64">
        <v>86</v>
      </c>
      <c r="J9" s="64">
        <v>86</v>
      </c>
      <c r="K9" s="64">
        <v>86</v>
      </c>
      <c r="L9" s="65">
        <v>86</v>
      </c>
      <c r="M9" s="63">
        <v>86</v>
      </c>
      <c r="N9" s="64">
        <v>86</v>
      </c>
      <c r="O9" s="64">
        <v>86</v>
      </c>
      <c r="P9" s="64">
        <v>86</v>
      </c>
      <c r="Q9" s="65">
        <v>0</v>
      </c>
      <c r="R9" s="63">
        <v>32</v>
      </c>
      <c r="S9" s="64">
        <v>0</v>
      </c>
      <c r="T9" s="64">
        <v>30</v>
      </c>
      <c r="U9" s="64">
        <v>32</v>
      </c>
      <c r="V9" s="65">
        <v>86</v>
      </c>
      <c r="W9" s="63"/>
      <c r="X9" s="64"/>
      <c r="Y9" s="64"/>
      <c r="Z9" s="64"/>
      <c r="AA9" s="65"/>
      <c r="AB9" s="63"/>
      <c r="AC9" s="64"/>
      <c r="AD9" s="64"/>
      <c r="AE9" s="64"/>
      <c r="AF9" s="65"/>
      <c r="AG9" s="63"/>
      <c r="AH9" s="64"/>
      <c r="AI9" s="64"/>
      <c r="AJ9" s="64"/>
      <c r="AK9" s="65"/>
      <c r="AL9" s="63"/>
      <c r="AM9" s="64"/>
      <c r="AN9" s="64"/>
      <c r="AO9" s="64"/>
      <c r="AP9" s="65"/>
      <c r="AQ9" s="63"/>
      <c r="AR9" s="64"/>
      <c r="AS9" s="64"/>
      <c r="AT9" s="64"/>
      <c r="AU9" s="65"/>
      <c r="AV9" s="63"/>
      <c r="AW9" s="64"/>
      <c r="AX9" s="64"/>
      <c r="AY9" s="64"/>
      <c r="AZ9" s="65"/>
      <c r="BA9" s="63"/>
      <c r="BB9" s="64"/>
      <c r="BC9" s="64"/>
      <c r="BD9" s="64"/>
      <c r="BE9" s="65"/>
      <c r="BF9" s="63"/>
      <c r="BG9" s="64"/>
      <c r="BH9" s="64"/>
      <c r="BI9" s="64"/>
      <c r="BJ9" s="65"/>
      <c r="BK9" s="63"/>
      <c r="BL9" s="64"/>
      <c r="BM9" s="64"/>
      <c r="BN9" s="64"/>
      <c r="BO9" s="65"/>
      <c r="BP9" s="63"/>
      <c r="BQ9" s="64"/>
      <c r="BR9" s="64"/>
      <c r="BS9" s="64"/>
      <c r="BT9" s="65"/>
      <c r="BU9" s="63"/>
      <c r="BV9" s="64"/>
      <c r="BW9" s="64"/>
      <c r="BX9" s="64"/>
      <c r="BY9" s="65"/>
      <c r="BZ9" s="37"/>
      <c r="CD9" s="1">
        <f t="shared" si="0"/>
        <v>86</v>
      </c>
      <c r="CE9" s="1">
        <f t="shared" si="1"/>
        <v>86</v>
      </c>
      <c r="CF9" s="1">
        <f t="shared" si="2"/>
        <v>86</v>
      </c>
      <c r="CG9" s="1">
        <f t="shared" si="3"/>
        <v>28</v>
      </c>
      <c r="CH9" s="1">
        <f t="shared" si="4"/>
        <v>32</v>
      </c>
      <c r="CI9" s="1">
        <f t="shared" si="5"/>
        <v>86</v>
      </c>
      <c r="CJ9" s="1">
        <f t="shared" si="6"/>
        <v>86</v>
      </c>
      <c r="CK9" s="1">
        <f t="shared" si="7"/>
        <v>86</v>
      </c>
      <c r="CL9" s="1">
        <f t="shared" si="8"/>
        <v>86</v>
      </c>
      <c r="CM9" s="1">
        <f t="shared" si="9"/>
        <v>86</v>
      </c>
      <c r="CN9" s="1">
        <f t="shared" si="10"/>
        <v>86</v>
      </c>
      <c r="CO9" s="1">
        <f t="shared" si="11"/>
        <v>86</v>
      </c>
      <c r="CP9" s="1">
        <f t="shared" si="12"/>
        <v>86</v>
      </c>
      <c r="CQ9" s="1">
        <f t="shared" si="13"/>
        <v>86</v>
      </c>
      <c r="CR9" s="1">
        <f t="shared" si="14"/>
        <v>0</v>
      </c>
      <c r="CS9" s="1">
        <f t="shared" si="15"/>
        <v>32</v>
      </c>
      <c r="CT9" s="1">
        <f t="shared" si="16"/>
        <v>0</v>
      </c>
      <c r="CU9" s="1">
        <f t="shared" si="17"/>
        <v>30</v>
      </c>
      <c r="CV9" s="1">
        <f t="shared" si="18"/>
        <v>32</v>
      </c>
      <c r="CW9" s="1">
        <f t="shared" si="19"/>
        <v>86</v>
      </c>
    </row>
    <row r="10" spans="1:101" ht="12.75">
      <c r="A10" s="12">
        <v>4</v>
      </c>
      <c r="B10" s="62">
        <v>72</v>
      </c>
      <c r="C10" s="63">
        <v>72</v>
      </c>
      <c r="D10" s="64">
        <v>72</v>
      </c>
      <c r="E10" s="64">
        <v>72</v>
      </c>
      <c r="F10" s="64">
        <v>72</v>
      </c>
      <c r="G10" s="65">
        <v>72</v>
      </c>
      <c r="H10" s="63">
        <v>72</v>
      </c>
      <c r="I10" s="64">
        <v>72</v>
      </c>
      <c r="J10" s="64">
        <v>72</v>
      </c>
      <c r="K10" s="64">
        <v>72</v>
      </c>
      <c r="L10" s="65">
        <v>72</v>
      </c>
      <c r="M10" s="63">
        <v>22</v>
      </c>
      <c r="N10" s="64">
        <v>22</v>
      </c>
      <c r="O10" s="64">
        <v>22</v>
      </c>
      <c r="P10" s="64">
        <v>72</v>
      </c>
      <c r="Q10" s="65">
        <v>22</v>
      </c>
      <c r="R10" s="63">
        <v>72</v>
      </c>
      <c r="S10" s="64">
        <v>72</v>
      </c>
      <c r="T10" s="64">
        <v>20</v>
      </c>
      <c r="U10" s="64">
        <v>72</v>
      </c>
      <c r="V10" s="65">
        <v>72</v>
      </c>
      <c r="W10" s="63"/>
      <c r="X10" s="64"/>
      <c r="Y10" s="64"/>
      <c r="Z10" s="64"/>
      <c r="AA10" s="65"/>
      <c r="AB10" s="63"/>
      <c r="AC10" s="64"/>
      <c r="AD10" s="64"/>
      <c r="AE10" s="64"/>
      <c r="AF10" s="65"/>
      <c r="AG10" s="63"/>
      <c r="AH10" s="64"/>
      <c r="AI10" s="64"/>
      <c r="AJ10" s="64"/>
      <c r="AK10" s="65"/>
      <c r="AL10" s="63"/>
      <c r="AM10" s="64"/>
      <c r="AN10" s="64"/>
      <c r="AO10" s="64"/>
      <c r="AP10" s="65"/>
      <c r="AQ10" s="63"/>
      <c r="AR10" s="64"/>
      <c r="AS10" s="64"/>
      <c r="AT10" s="64"/>
      <c r="AU10" s="65"/>
      <c r="AV10" s="63"/>
      <c r="AW10" s="64"/>
      <c r="AX10" s="64"/>
      <c r="AY10" s="64"/>
      <c r="AZ10" s="65"/>
      <c r="BA10" s="63"/>
      <c r="BB10" s="64"/>
      <c r="BC10" s="64"/>
      <c r="BD10" s="64"/>
      <c r="BE10" s="65"/>
      <c r="BF10" s="63"/>
      <c r="BG10" s="64"/>
      <c r="BH10" s="64"/>
      <c r="BI10" s="64"/>
      <c r="BJ10" s="65"/>
      <c r="BK10" s="63"/>
      <c r="BL10" s="64"/>
      <c r="BM10" s="64"/>
      <c r="BN10" s="64"/>
      <c r="BO10" s="65"/>
      <c r="BP10" s="63"/>
      <c r="BQ10" s="64"/>
      <c r="BR10" s="64"/>
      <c r="BS10" s="64"/>
      <c r="BT10" s="65"/>
      <c r="BU10" s="63"/>
      <c r="BV10" s="64"/>
      <c r="BW10" s="64"/>
      <c r="BX10" s="64"/>
      <c r="BY10" s="65"/>
      <c r="BZ10" s="37"/>
      <c r="CD10" s="1">
        <f t="shared" si="0"/>
        <v>72</v>
      </c>
      <c r="CE10" s="1">
        <f t="shared" si="1"/>
        <v>72</v>
      </c>
      <c r="CF10" s="1">
        <f t="shared" si="2"/>
        <v>72</v>
      </c>
      <c r="CG10" s="1">
        <f t="shared" si="3"/>
        <v>72</v>
      </c>
      <c r="CH10" s="1">
        <f t="shared" si="4"/>
        <v>72</v>
      </c>
      <c r="CI10" s="1">
        <f t="shared" si="5"/>
        <v>72</v>
      </c>
      <c r="CJ10" s="1">
        <f t="shared" si="6"/>
        <v>72</v>
      </c>
      <c r="CK10" s="1">
        <f t="shared" si="7"/>
        <v>72</v>
      </c>
      <c r="CL10" s="1">
        <f t="shared" si="8"/>
        <v>72</v>
      </c>
      <c r="CM10" s="1">
        <f t="shared" si="9"/>
        <v>72</v>
      </c>
      <c r="CN10" s="1">
        <f t="shared" si="10"/>
        <v>22</v>
      </c>
      <c r="CO10" s="1">
        <f t="shared" si="11"/>
        <v>22</v>
      </c>
      <c r="CP10" s="1">
        <f t="shared" si="12"/>
        <v>22</v>
      </c>
      <c r="CQ10" s="1">
        <f t="shared" si="13"/>
        <v>72</v>
      </c>
      <c r="CR10" s="1">
        <f t="shared" si="14"/>
        <v>22</v>
      </c>
      <c r="CS10" s="1">
        <f t="shared" si="15"/>
        <v>72</v>
      </c>
      <c r="CT10" s="1">
        <f t="shared" si="16"/>
        <v>72</v>
      </c>
      <c r="CU10" s="1">
        <f t="shared" si="17"/>
        <v>20</v>
      </c>
      <c r="CV10" s="1">
        <f t="shared" si="18"/>
        <v>72</v>
      </c>
      <c r="CW10" s="1">
        <f t="shared" si="19"/>
        <v>72</v>
      </c>
    </row>
    <row r="11" spans="1:101" ht="12.75">
      <c r="A11" s="14">
        <v>5</v>
      </c>
      <c r="B11" s="66">
        <v>88</v>
      </c>
      <c r="C11" s="67">
        <v>88</v>
      </c>
      <c r="D11" s="68">
        <v>88</v>
      </c>
      <c r="E11" s="68">
        <v>79</v>
      </c>
      <c r="F11" s="68">
        <v>76</v>
      </c>
      <c r="G11" s="69">
        <v>84</v>
      </c>
      <c r="H11" s="67">
        <v>88</v>
      </c>
      <c r="I11" s="68">
        <v>88</v>
      </c>
      <c r="J11" s="68">
        <v>79</v>
      </c>
      <c r="K11" s="68">
        <v>79</v>
      </c>
      <c r="L11" s="69">
        <v>76</v>
      </c>
      <c r="M11" s="67">
        <v>0</v>
      </c>
      <c r="N11" s="68">
        <v>79</v>
      </c>
      <c r="O11" s="68">
        <v>79</v>
      </c>
      <c r="P11" s="68">
        <v>79</v>
      </c>
      <c r="Q11" s="69">
        <v>32</v>
      </c>
      <c r="R11" s="67">
        <v>76</v>
      </c>
      <c r="S11" s="68">
        <v>79</v>
      </c>
      <c r="T11" s="68">
        <v>72</v>
      </c>
      <c r="U11" s="68">
        <v>79</v>
      </c>
      <c r="V11" s="69">
        <v>76</v>
      </c>
      <c r="W11" s="67"/>
      <c r="X11" s="68"/>
      <c r="Y11" s="68"/>
      <c r="Z11" s="68"/>
      <c r="AA11" s="69"/>
      <c r="AB11" s="67"/>
      <c r="AC11" s="68"/>
      <c r="AD11" s="68"/>
      <c r="AE11" s="68"/>
      <c r="AF11" s="69"/>
      <c r="AG11" s="67"/>
      <c r="AH11" s="68"/>
      <c r="AI11" s="68"/>
      <c r="AJ11" s="68"/>
      <c r="AK11" s="69"/>
      <c r="AL11" s="67"/>
      <c r="AM11" s="68"/>
      <c r="AN11" s="68"/>
      <c r="AO11" s="68"/>
      <c r="AP11" s="69"/>
      <c r="AQ11" s="67"/>
      <c r="AR11" s="68"/>
      <c r="AS11" s="68"/>
      <c r="AT11" s="68"/>
      <c r="AU11" s="69"/>
      <c r="AV11" s="67"/>
      <c r="AW11" s="68"/>
      <c r="AX11" s="68"/>
      <c r="AY11" s="68"/>
      <c r="AZ11" s="69"/>
      <c r="BA11" s="67"/>
      <c r="BB11" s="68"/>
      <c r="BC11" s="68"/>
      <c r="BD11" s="68"/>
      <c r="BE11" s="69"/>
      <c r="BF11" s="67"/>
      <c r="BG11" s="68"/>
      <c r="BH11" s="68"/>
      <c r="BI11" s="68"/>
      <c r="BJ11" s="69"/>
      <c r="BK11" s="67"/>
      <c r="BL11" s="68"/>
      <c r="BM11" s="68"/>
      <c r="BN11" s="68"/>
      <c r="BO11" s="69"/>
      <c r="BP11" s="67"/>
      <c r="BQ11" s="68"/>
      <c r="BR11" s="68"/>
      <c r="BS11" s="68"/>
      <c r="BT11" s="69"/>
      <c r="BU11" s="67"/>
      <c r="BV11" s="68"/>
      <c r="BW11" s="68"/>
      <c r="BX11" s="68"/>
      <c r="BY11" s="69"/>
      <c r="BZ11" s="37"/>
      <c r="CD11" s="1">
        <f t="shared" si="0"/>
        <v>88</v>
      </c>
      <c r="CE11" s="1">
        <f t="shared" si="1"/>
        <v>88</v>
      </c>
      <c r="CF11" s="1">
        <f t="shared" si="2"/>
        <v>79</v>
      </c>
      <c r="CG11" s="1">
        <f t="shared" si="3"/>
        <v>76</v>
      </c>
      <c r="CH11" s="1">
        <f t="shared" si="4"/>
        <v>84</v>
      </c>
      <c r="CI11" s="1">
        <f t="shared" si="5"/>
        <v>88</v>
      </c>
      <c r="CJ11" s="1">
        <f t="shared" si="6"/>
        <v>88</v>
      </c>
      <c r="CK11" s="1">
        <f t="shared" si="7"/>
        <v>79</v>
      </c>
      <c r="CL11" s="1">
        <f t="shared" si="8"/>
        <v>79</v>
      </c>
      <c r="CM11" s="1">
        <f t="shared" si="9"/>
        <v>76</v>
      </c>
      <c r="CN11" s="1">
        <f t="shared" si="10"/>
        <v>0</v>
      </c>
      <c r="CO11" s="1">
        <f t="shared" si="11"/>
        <v>79</v>
      </c>
      <c r="CP11" s="1">
        <f t="shared" si="12"/>
        <v>79</v>
      </c>
      <c r="CQ11" s="1">
        <f t="shared" si="13"/>
        <v>79</v>
      </c>
      <c r="CR11" s="1">
        <f t="shared" si="14"/>
        <v>32</v>
      </c>
      <c r="CS11" s="1">
        <f t="shared" si="15"/>
        <v>76</v>
      </c>
      <c r="CT11" s="1">
        <f t="shared" si="16"/>
        <v>79</v>
      </c>
      <c r="CU11" s="1">
        <f t="shared" si="17"/>
        <v>72</v>
      </c>
      <c r="CV11" s="1">
        <f t="shared" si="18"/>
        <v>79</v>
      </c>
      <c r="CW11" s="1">
        <f t="shared" si="19"/>
        <v>76</v>
      </c>
    </row>
    <row r="12" spans="1:101" ht="12.75">
      <c r="A12" s="15">
        <v>6</v>
      </c>
      <c r="B12" s="70">
        <v>70</v>
      </c>
      <c r="C12" s="71">
        <v>54</v>
      </c>
      <c r="D12" s="72">
        <v>70</v>
      </c>
      <c r="E12" s="72">
        <v>54</v>
      </c>
      <c r="F12" s="72">
        <v>54</v>
      </c>
      <c r="G12" s="73">
        <v>70</v>
      </c>
      <c r="H12" s="71">
        <v>70</v>
      </c>
      <c r="I12" s="72">
        <v>52</v>
      </c>
      <c r="J12" s="72">
        <v>70</v>
      </c>
      <c r="K12" s="72">
        <v>48</v>
      </c>
      <c r="L12" s="73">
        <v>70</v>
      </c>
      <c r="M12" s="71">
        <v>41</v>
      </c>
      <c r="N12" s="72">
        <v>52</v>
      </c>
      <c r="O12" s="72">
        <v>54</v>
      </c>
      <c r="P12" s="72">
        <v>70</v>
      </c>
      <c r="Q12" s="73">
        <v>43</v>
      </c>
      <c r="R12" s="71">
        <v>54</v>
      </c>
      <c r="S12" s="72">
        <v>70</v>
      </c>
      <c r="T12" s="72">
        <v>70</v>
      </c>
      <c r="U12" s="72">
        <v>70</v>
      </c>
      <c r="V12" s="73">
        <v>54</v>
      </c>
      <c r="W12" s="71"/>
      <c r="X12" s="72"/>
      <c r="Y12" s="72"/>
      <c r="Z12" s="72"/>
      <c r="AA12" s="73"/>
      <c r="AB12" s="71"/>
      <c r="AC12" s="72"/>
      <c r="AD12" s="72"/>
      <c r="AE12" s="72"/>
      <c r="AF12" s="73"/>
      <c r="AG12" s="71"/>
      <c r="AH12" s="72"/>
      <c r="AI12" s="72"/>
      <c r="AJ12" s="72"/>
      <c r="AK12" s="73"/>
      <c r="AL12" s="71"/>
      <c r="AM12" s="72"/>
      <c r="AN12" s="72"/>
      <c r="AO12" s="72"/>
      <c r="AP12" s="73"/>
      <c r="AQ12" s="71"/>
      <c r="AR12" s="72"/>
      <c r="AS12" s="72"/>
      <c r="AT12" s="72"/>
      <c r="AU12" s="73"/>
      <c r="AV12" s="71"/>
      <c r="AW12" s="72"/>
      <c r="AX12" s="72"/>
      <c r="AY12" s="72"/>
      <c r="AZ12" s="73"/>
      <c r="BA12" s="71"/>
      <c r="BB12" s="72"/>
      <c r="BC12" s="72"/>
      <c r="BD12" s="72"/>
      <c r="BE12" s="73"/>
      <c r="BF12" s="71"/>
      <c r="BG12" s="72"/>
      <c r="BH12" s="72"/>
      <c r="BI12" s="72"/>
      <c r="BJ12" s="73"/>
      <c r="BK12" s="71"/>
      <c r="BL12" s="72"/>
      <c r="BM12" s="72"/>
      <c r="BN12" s="72"/>
      <c r="BO12" s="73"/>
      <c r="BP12" s="71"/>
      <c r="BQ12" s="72"/>
      <c r="BR12" s="72"/>
      <c r="BS12" s="72"/>
      <c r="BT12" s="73"/>
      <c r="BU12" s="71"/>
      <c r="BV12" s="72"/>
      <c r="BW12" s="72"/>
      <c r="BX12" s="72"/>
      <c r="BY12" s="73"/>
      <c r="BZ12" s="37"/>
      <c r="CD12" s="1">
        <f t="shared" si="0"/>
        <v>54</v>
      </c>
      <c r="CE12" s="1">
        <f t="shared" si="1"/>
        <v>70</v>
      </c>
      <c r="CF12" s="1">
        <f t="shared" si="2"/>
        <v>54</v>
      </c>
      <c r="CG12" s="1">
        <f t="shared" si="3"/>
        <v>54</v>
      </c>
      <c r="CH12" s="1">
        <f t="shared" si="4"/>
        <v>70</v>
      </c>
      <c r="CI12" s="1">
        <f t="shared" si="5"/>
        <v>70</v>
      </c>
      <c r="CJ12" s="1">
        <f t="shared" si="6"/>
        <v>52</v>
      </c>
      <c r="CK12" s="1">
        <f t="shared" si="7"/>
        <v>70</v>
      </c>
      <c r="CL12" s="1">
        <f t="shared" si="8"/>
        <v>48</v>
      </c>
      <c r="CM12" s="1">
        <f t="shared" si="9"/>
        <v>70</v>
      </c>
      <c r="CN12" s="1">
        <f t="shared" si="10"/>
        <v>41</v>
      </c>
      <c r="CO12" s="1">
        <f t="shared" si="11"/>
        <v>52</v>
      </c>
      <c r="CP12" s="1">
        <f t="shared" si="12"/>
        <v>54</v>
      </c>
      <c r="CQ12" s="1">
        <f t="shared" si="13"/>
        <v>70</v>
      </c>
      <c r="CR12" s="1">
        <f t="shared" si="14"/>
        <v>43</v>
      </c>
      <c r="CS12" s="1">
        <f t="shared" si="15"/>
        <v>54</v>
      </c>
      <c r="CT12" s="1">
        <f t="shared" si="16"/>
        <v>70</v>
      </c>
      <c r="CU12" s="1">
        <f t="shared" si="17"/>
        <v>70</v>
      </c>
      <c r="CV12" s="1">
        <f t="shared" si="18"/>
        <v>70</v>
      </c>
      <c r="CW12" s="1">
        <f t="shared" si="19"/>
        <v>54</v>
      </c>
    </row>
    <row r="13" spans="1:101" ht="12.75">
      <c r="A13" s="12">
        <v>7</v>
      </c>
      <c r="B13" s="62">
        <v>72</v>
      </c>
      <c r="C13" s="63">
        <v>72</v>
      </c>
      <c r="D13" s="64">
        <v>72</v>
      </c>
      <c r="E13" s="64">
        <v>68</v>
      </c>
      <c r="F13" s="64">
        <v>68</v>
      </c>
      <c r="G13" s="65">
        <v>72</v>
      </c>
      <c r="H13" s="63">
        <v>72</v>
      </c>
      <c r="I13" s="64">
        <v>72</v>
      </c>
      <c r="J13" s="64">
        <v>72</v>
      </c>
      <c r="K13" s="64">
        <v>68</v>
      </c>
      <c r="L13" s="65">
        <v>72</v>
      </c>
      <c r="M13" s="63">
        <v>68</v>
      </c>
      <c r="N13" s="64">
        <v>68</v>
      </c>
      <c r="O13" s="64">
        <v>72</v>
      </c>
      <c r="P13" s="64">
        <v>68</v>
      </c>
      <c r="Q13" s="65">
        <v>68</v>
      </c>
      <c r="R13" s="63">
        <v>72</v>
      </c>
      <c r="S13" s="64">
        <v>68</v>
      </c>
      <c r="T13" s="64">
        <v>72</v>
      </c>
      <c r="U13" s="64">
        <v>68</v>
      </c>
      <c r="V13" s="65">
        <v>72</v>
      </c>
      <c r="W13" s="63"/>
      <c r="X13" s="64"/>
      <c r="Y13" s="64"/>
      <c r="Z13" s="64"/>
      <c r="AA13" s="65"/>
      <c r="AB13" s="63"/>
      <c r="AC13" s="64"/>
      <c r="AD13" s="64"/>
      <c r="AE13" s="64"/>
      <c r="AF13" s="65"/>
      <c r="AG13" s="63"/>
      <c r="AH13" s="64"/>
      <c r="AI13" s="64"/>
      <c r="AJ13" s="64"/>
      <c r="AK13" s="65"/>
      <c r="AL13" s="63"/>
      <c r="AM13" s="64"/>
      <c r="AN13" s="64"/>
      <c r="AO13" s="64"/>
      <c r="AP13" s="65"/>
      <c r="AQ13" s="63"/>
      <c r="AR13" s="64"/>
      <c r="AS13" s="64"/>
      <c r="AT13" s="64"/>
      <c r="AU13" s="65"/>
      <c r="AV13" s="63"/>
      <c r="AW13" s="64"/>
      <c r="AX13" s="64"/>
      <c r="AY13" s="64"/>
      <c r="AZ13" s="65"/>
      <c r="BA13" s="63"/>
      <c r="BB13" s="64"/>
      <c r="BC13" s="64"/>
      <c r="BD13" s="64"/>
      <c r="BE13" s="65"/>
      <c r="BF13" s="63"/>
      <c r="BG13" s="64"/>
      <c r="BH13" s="64"/>
      <c r="BI13" s="64"/>
      <c r="BJ13" s="65"/>
      <c r="BK13" s="63"/>
      <c r="BL13" s="64"/>
      <c r="BM13" s="64"/>
      <c r="BN13" s="64"/>
      <c r="BO13" s="65"/>
      <c r="BP13" s="63"/>
      <c r="BQ13" s="64"/>
      <c r="BR13" s="64"/>
      <c r="BS13" s="64"/>
      <c r="BT13" s="65"/>
      <c r="BU13" s="63"/>
      <c r="BV13" s="64"/>
      <c r="BW13" s="64"/>
      <c r="BX13" s="64"/>
      <c r="BY13" s="65"/>
      <c r="BZ13" s="37"/>
      <c r="CD13" s="1">
        <f t="shared" si="0"/>
        <v>72</v>
      </c>
      <c r="CE13" s="1">
        <f t="shared" si="1"/>
        <v>72</v>
      </c>
      <c r="CF13" s="1">
        <f t="shared" si="2"/>
        <v>68</v>
      </c>
      <c r="CG13" s="1">
        <f t="shared" si="3"/>
        <v>68</v>
      </c>
      <c r="CH13" s="1">
        <f t="shared" si="4"/>
        <v>72</v>
      </c>
      <c r="CI13" s="1">
        <f t="shared" si="5"/>
        <v>72</v>
      </c>
      <c r="CJ13" s="1">
        <f t="shared" si="6"/>
        <v>72</v>
      </c>
      <c r="CK13" s="1">
        <f t="shared" si="7"/>
        <v>72</v>
      </c>
      <c r="CL13" s="1">
        <f t="shared" si="8"/>
        <v>68</v>
      </c>
      <c r="CM13" s="1">
        <f t="shared" si="9"/>
        <v>72</v>
      </c>
      <c r="CN13" s="1">
        <f t="shared" si="10"/>
        <v>68</v>
      </c>
      <c r="CO13" s="1">
        <f t="shared" si="11"/>
        <v>68</v>
      </c>
      <c r="CP13" s="1">
        <f t="shared" si="12"/>
        <v>72</v>
      </c>
      <c r="CQ13" s="1">
        <f t="shared" si="13"/>
        <v>68</v>
      </c>
      <c r="CR13" s="1">
        <f t="shared" si="14"/>
        <v>68</v>
      </c>
      <c r="CS13" s="1">
        <f t="shared" si="15"/>
        <v>72</v>
      </c>
      <c r="CT13" s="1">
        <f t="shared" si="16"/>
        <v>68</v>
      </c>
      <c r="CU13" s="1">
        <f t="shared" si="17"/>
        <v>72</v>
      </c>
      <c r="CV13" s="1">
        <f t="shared" si="18"/>
        <v>68</v>
      </c>
      <c r="CW13" s="1">
        <f t="shared" si="19"/>
        <v>72</v>
      </c>
    </row>
    <row r="14" spans="1:101" ht="12.75">
      <c r="A14" s="12">
        <v>8</v>
      </c>
      <c r="B14" s="62">
        <v>90</v>
      </c>
      <c r="C14" s="63">
        <v>67</v>
      </c>
      <c r="D14" s="64">
        <v>90</v>
      </c>
      <c r="E14" s="64">
        <v>90</v>
      </c>
      <c r="F14" s="64">
        <v>90</v>
      </c>
      <c r="G14" s="65">
        <v>55</v>
      </c>
      <c r="H14" s="63">
        <v>90</v>
      </c>
      <c r="I14" s="64">
        <v>90</v>
      </c>
      <c r="J14" s="64">
        <v>67</v>
      </c>
      <c r="K14" s="64">
        <v>67</v>
      </c>
      <c r="L14" s="65">
        <v>90</v>
      </c>
      <c r="M14" s="63">
        <v>55</v>
      </c>
      <c r="N14" s="64">
        <v>53</v>
      </c>
      <c r="O14" s="64">
        <v>90</v>
      </c>
      <c r="P14" s="64">
        <v>90</v>
      </c>
      <c r="Q14" s="65">
        <v>90</v>
      </c>
      <c r="R14" s="63">
        <v>90</v>
      </c>
      <c r="S14" s="64">
        <v>55</v>
      </c>
      <c r="T14" s="64">
        <v>55</v>
      </c>
      <c r="U14" s="64">
        <v>90</v>
      </c>
      <c r="V14" s="65">
        <v>90</v>
      </c>
      <c r="W14" s="63"/>
      <c r="X14" s="64"/>
      <c r="Y14" s="64"/>
      <c r="Z14" s="64"/>
      <c r="AA14" s="65"/>
      <c r="AB14" s="63"/>
      <c r="AC14" s="64"/>
      <c r="AD14" s="64"/>
      <c r="AE14" s="64"/>
      <c r="AF14" s="65"/>
      <c r="AG14" s="63"/>
      <c r="AH14" s="64"/>
      <c r="AI14" s="64"/>
      <c r="AJ14" s="64"/>
      <c r="AK14" s="65"/>
      <c r="AL14" s="63"/>
      <c r="AM14" s="64"/>
      <c r="AN14" s="64"/>
      <c r="AO14" s="64"/>
      <c r="AP14" s="65"/>
      <c r="AQ14" s="63"/>
      <c r="AR14" s="64"/>
      <c r="AS14" s="64"/>
      <c r="AT14" s="64"/>
      <c r="AU14" s="65"/>
      <c r="AV14" s="63"/>
      <c r="AW14" s="64"/>
      <c r="AX14" s="64"/>
      <c r="AY14" s="64"/>
      <c r="AZ14" s="65"/>
      <c r="BA14" s="63"/>
      <c r="BB14" s="64"/>
      <c r="BC14" s="64"/>
      <c r="BD14" s="64"/>
      <c r="BE14" s="65"/>
      <c r="BF14" s="63"/>
      <c r="BG14" s="64"/>
      <c r="BH14" s="64"/>
      <c r="BI14" s="64"/>
      <c r="BJ14" s="65"/>
      <c r="BK14" s="63"/>
      <c r="BL14" s="64"/>
      <c r="BM14" s="64"/>
      <c r="BN14" s="64"/>
      <c r="BO14" s="65"/>
      <c r="BP14" s="63"/>
      <c r="BQ14" s="64"/>
      <c r="BR14" s="64"/>
      <c r="BS14" s="64"/>
      <c r="BT14" s="65"/>
      <c r="BU14" s="63"/>
      <c r="BV14" s="64"/>
      <c r="BW14" s="64"/>
      <c r="BX14" s="64"/>
      <c r="BY14" s="65"/>
      <c r="BZ14" s="37"/>
      <c r="CD14" s="1">
        <f t="shared" si="0"/>
        <v>67</v>
      </c>
      <c r="CE14" s="1">
        <f t="shared" si="1"/>
        <v>90</v>
      </c>
      <c r="CF14" s="1">
        <f t="shared" si="2"/>
        <v>90</v>
      </c>
      <c r="CG14" s="1">
        <f t="shared" si="3"/>
        <v>90</v>
      </c>
      <c r="CH14" s="1">
        <f t="shared" si="4"/>
        <v>55</v>
      </c>
      <c r="CI14" s="1">
        <f t="shared" si="5"/>
        <v>90</v>
      </c>
      <c r="CJ14" s="1">
        <f t="shared" si="6"/>
        <v>90</v>
      </c>
      <c r="CK14" s="1">
        <f t="shared" si="7"/>
        <v>67</v>
      </c>
      <c r="CL14" s="1">
        <f t="shared" si="8"/>
        <v>67</v>
      </c>
      <c r="CM14" s="1">
        <f t="shared" si="9"/>
        <v>90</v>
      </c>
      <c r="CN14" s="1">
        <f t="shared" si="10"/>
        <v>55</v>
      </c>
      <c r="CO14" s="1">
        <f t="shared" si="11"/>
        <v>53</v>
      </c>
      <c r="CP14" s="1">
        <f t="shared" si="12"/>
        <v>90</v>
      </c>
      <c r="CQ14" s="1">
        <f t="shared" si="13"/>
        <v>90</v>
      </c>
      <c r="CR14" s="1">
        <f t="shared" si="14"/>
        <v>90</v>
      </c>
      <c r="CS14" s="1">
        <f t="shared" si="15"/>
        <v>90</v>
      </c>
      <c r="CT14" s="1">
        <f t="shared" si="16"/>
        <v>55</v>
      </c>
      <c r="CU14" s="1">
        <f t="shared" si="17"/>
        <v>55</v>
      </c>
      <c r="CV14" s="1">
        <f t="shared" si="18"/>
        <v>90</v>
      </c>
      <c r="CW14" s="1">
        <f t="shared" si="19"/>
        <v>90</v>
      </c>
    </row>
    <row r="15" spans="1:101" ht="12.75">
      <c r="A15" s="12">
        <v>9</v>
      </c>
      <c r="B15" s="62">
        <v>80</v>
      </c>
      <c r="C15" s="63">
        <v>80</v>
      </c>
      <c r="D15" s="64">
        <v>71</v>
      </c>
      <c r="E15" s="64">
        <v>80</v>
      </c>
      <c r="F15" s="64">
        <v>80</v>
      </c>
      <c r="G15" s="65">
        <v>80</v>
      </c>
      <c r="H15" s="63">
        <v>80</v>
      </c>
      <c r="I15" s="64">
        <v>80</v>
      </c>
      <c r="J15" s="64">
        <v>80</v>
      </c>
      <c r="K15" s="64">
        <v>80</v>
      </c>
      <c r="L15" s="65">
        <v>80</v>
      </c>
      <c r="M15" s="63">
        <v>65</v>
      </c>
      <c r="N15" s="64">
        <v>80</v>
      </c>
      <c r="O15" s="64">
        <v>71</v>
      </c>
      <c r="P15" s="64">
        <v>65</v>
      </c>
      <c r="Q15" s="65">
        <v>67</v>
      </c>
      <c r="R15" s="63">
        <v>80</v>
      </c>
      <c r="S15" s="64">
        <v>80</v>
      </c>
      <c r="T15" s="64">
        <v>65</v>
      </c>
      <c r="U15" s="64">
        <v>0</v>
      </c>
      <c r="V15" s="65">
        <v>80</v>
      </c>
      <c r="W15" s="63"/>
      <c r="X15" s="64"/>
      <c r="Y15" s="64"/>
      <c r="Z15" s="64"/>
      <c r="AA15" s="65"/>
      <c r="AB15" s="63"/>
      <c r="AC15" s="64"/>
      <c r="AD15" s="64"/>
      <c r="AE15" s="64"/>
      <c r="AF15" s="65"/>
      <c r="AG15" s="63"/>
      <c r="AH15" s="64"/>
      <c r="AI15" s="64"/>
      <c r="AJ15" s="64"/>
      <c r="AK15" s="65"/>
      <c r="AL15" s="63"/>
      <c r="AM15" s="64"/>
      <c r="AN15" s="64"/>
      <c r="AO15" s="64"/>
      <c r="AP15" s="65"/>
      <c r="AQ15" s="63"/>
      <c r="AR15" s="64"/>
      <c r="AS15" s="64"/>
      <c r="AT15" s="64"/>
      <c r="AU15" s="65"/>
      <c r="AV15" s="63"/>
      <c r="AW15" s="64"/>
      <c r="AX15" s="64"/>
      <c r="AY15" s="64"/>
      <c r="AZ15" s="65"/>
      <c r="BA15" s="63"/>
      <c r="BB15" s="64"/>
      <c r="BC15" s="64"/>
      <c r="BD15" s="64"/>
      <c r="BE15" s="65"/>
      <c r="BF15" s="63"/>
      <c r="BG15" s="64"/>
      <c r="BH15" s="64"/>
      <c r="BI15" s="64"/>
      <c r="BJ15" s="65"/>
      <c r="BK15" s="63"/>
      <c r="BL15" s="64"/>
      <c r="BM15" s="64"/>
      <c r="BN15" s="64"/>
      <c r="BO15" s="65"/>
      <c r="BP15" s="63"/>
      <c r="BQ15" s="64"/>
      <c r="BR15" s="64"/>
      <c r="BS15" s="64"/>
      <c r="BT15" s="65"/>
      <c r="BU15" s="63"/>
      <c r="BV15" s="64"/>
      <c r="BW15" s="64"/>
      <c r="BX15" s="64"/>
      <c r="BY15" s="65"/>
      <c r="BZ15" s="37"/>
      <c r="CD15" s="1">
        <f t="shared" si="0"/>
        <v>80</v>
      </c>
      <c r="CE15" s="1">
        <f t="shared" si="1"/>
        <v>71</v>
      </c>
      <c r="CF15" s="1">
        <f t="shared" si="2"/>
        <v>80</v>
      </c>
      <c r="CG15" s="1">
        <f t="shared" si="3"/>
        <v>80</v>
      </c>
      <c r="CH15" s="1">
        <f t="shared" si="4"/>
        <v>80</v>
      </c>
      <c r="CI15" s="1">
        <f t="shared" si="5"/>
        <v>80</v>
      </c>
      <c r="CJ15" s="1">
        <f t="shared" si="6"/>
        <v>80</v>
      </c>
      <c r="CK15" s="1">
        <f t="shared" si="7"/>
        <v>80</v>
      </c>
      <c r="CL15" s="1">
        <f t="shared" si="8"/>
        <v>80</v>
      </c>
      <c r="CM15" s="1">
        <f t="shared" si="9"/>
        <v>80</v>
      </c>
      <c r="CN15" s="1">
        <f t="shared" si="10"/>
        <v>65</v>
      </c>
      <c r="CO15" s="1">
        <f t="shared" si="11"/>
        <v>80</v>
      </c>
      <c r="CP15" s="1">
        <f t="shared" si="12"/>
        <v>71</v>
      </c>
      <c r="CQ15" s="1">
        <f t="shared" si="13"/>
        <v>65</v>
      </c>
      <c r="CR15" s="1">
        <f t="shared" si="14"/>
        <v>67</v>
      </c>
      <c r="CS15" s="1">
        <f t="shared" si="15"/>
        <v>80</v>
      </c>
      <c r="CT15" s="1">
        <f t="shared" si="16"/>
        <v>80</v>
      </c>
      <c r="CU15" s="1">
        <f t="shared" si="17"/>
        <v>65</v>
      </c>
      <c r="CV15" s="1">
        <f t="shared" si="18"/>
        <v>0</v>
      </c>
      <c r="CW15" s="1">
        <f t="shared" si="19"/>
        <v>80</v>
      </c>
    </row>
    <row r="16" spans="1:101" ht="12.75">
      <c r="A16" s="14">
        <v>10</v>
      </c>
      <c r="B16" s="66">
        <v>36</v>
      </c>
      <c r="C16" s="67">
        <v>34</v>
      </c>
      <c r="D16" s="68">
        <v>36</v>
      </c>
      <c r="E16" s="68">
        <v>36</v>
      </c>
      <c r="F16" s="68">
        <v>34</v>
      </c>
      <c r="G16" s="69">
        <v>30</v>
      </c>
      <c r="H16" s="67">
        <v>34</v>
      </c>
      <c r="I16" s="68">
        <v>29</v>
      </c>
      <c r="J16" s="68">
        <v>32</v>
      </c>
      <c r="K16" s="68">
        <v>32</v>
      </c>
      <c r="L16" s="69">
        <v>34</v>
      </c>
      <c r="M16" s="67">
        <v>27</v>
      </c>
      <c r="N16" s="68">
        <v>32</v>
      </c>
      <c r="O16" s="68">
        <v>28</v>
      </c>
      <c r="P16" s="68">
        <v>36</v>
      </c>
      <c r="Q16" s="69">
        <v>35</v>
      </c>
      <c r="R16" s="67">
        <v>34</v>
      </c>
      <c r="S16" s="68">
        <v>28</v>
      </c>
      <c r="T16" s="68">
        <v>28</v>
      </c>
      <c r="U16" s="68">
        <v>24</v>
      </c>
      <c r="V16" s="69">
        <v>28</v>
      </c>
      <c r="W16" s="67"/>
      <c r="X16" s="68"/>
      <c r="Y16" s="68"/>
      <c r="Z16" s="68"/>
      <c r="AA16" s="69"/>
      <c r="AB16" s="67"/>
      <c r="AC16" s="68"/>
      <c r="AD16" s="68"/>
      <c r="AE16" s="68"/>
      <c r="AF16" s="69"/>
      <c r="AG16" s="67"/>
      <c r="AH16" s="68"/>
      <c r="AI16" s="68"/>
      <c r="AJ16" s="68"/>
      <c r="AK16" s="69"/>
      <c r="AL16" s="67"/>
      <c r="AM16" s="68"/>
      <c r="AN16" s="68"/>
      <c r="AO16" s="68"/>
      <c r="AP16" s="69"/>
      <c r="AQ16" s="67"/>
      <c r="AR16" s="68"/>
      <c r="AS16" s="68"/>
      <c r="AT16" s="68"/>
      <c r="AU16" s="69"/>
      <c r="AV16" s="67"/>
      <c r="AW16" s="68"/>
      <c r="AX16" s="68"/>
      <c r="AY16" s="68"/>
      <c r="AZ16" s="69"/>
      <c r="BA16" s="67"/>
      <c r="BB16" s="68"/>
      <c r="BC16" s="68"/>
      <c r="BD16" s="68"/>
      <c r="BE16" s="69"/>
      <c r="BF16" s="67"/>
      <c r="BG16" s="68"/>
      <c r="BH16" s="68"/>
      <c r="BI16" s="68"/>
      <c r="BJ16" s="69"/>
      <c r="BK16" s="67"/>
      <c r="BL16" s="68"/>
      <c r="BM16" s="68"/>
      <c r="BN16" s="68"/>
      <c r="BO16" s="69"/>
      <c r="BP16" s="67"/>
      <c r="BQ16" s="68"/>
      <c r="BR16" s="68"/>
      <c r="BS16" s="68"/>
      <c r="BT16" s="69"/>
      <c r="BU16" s="67"/>
      <c r="BV16" s="68"/>
      <c r="BW16" s="68"/>
      <c r="BX16" s="68"/>
      <c r="BY16" s="69"/>
      <c r="BZ16" s="37"/>
      <c r="CD16" s="1">
        <f t="shared" si="0"/>
        <v>34</v>
      </c>
      <c r="CE16" s="1">
        <f t="shared" si="1"/>
        <v>36</v>
      </c>
      <c r="CF16" s="1">
        <f t="shared" si="2"/>
        <v>36</v>
      </c>
      <c r="CG16" s="1">
        <f t="shared" si="3"/>
        <v>34</v>
      </c>
      <c r="CH16" s="1">
        <f t="shared" si="4"/>
        <v>30</v>
      </c>
      <c r="CI16" s="1">
        <f t="shared" si="5"/>
        <v>34</v>
      </c>
      <c r="CJ16" s="1">
        <f t="shared" si="6"/>
        <v>29</v>
      </c>
      <c r="CK16" s="1">
        <f t="shared" si="7"/>
        <v>32</v>
      </c>
      <c r="CL16" s="1">
        <f t="shared" si="8"/>
        <v>32</v>
      </c>
      <c r="CM16" s="1">
        <f t="shared" si="9"/>
        <v>34</v>
      </c>
      <c r="CN16" s="1">
        <f t="shared" si="10"/>
        <v>27</v>
      </c>
      <c r="CO16" s="1">
        <f t="shared" si="11"/>
        <v>32</v>
      </c>
      <c r="CP16" s="1">
        <f t="shared" si="12"/>
        <v>28</v>
      </c>
      <c r="CQ16" s="1">
        <f t="shared" si="13"/>
        <v>36</v>
      </c>
      <c r="CR16" s="1">
        <f t="shared" si="14"/>
        <v>35</v>
      </c>
      <c r="CS16" s="1">
        <f t="shared" si="15"/>
        <v>34</v>
      </c>
      <c r="CT16" s="1">
        <f t="shared" si="16"/>
        <v>28</v>
      </c>
      <c r="CU16" s="1">
        <f t="shared" si="17"/>
        <v>28</v>
      </c>
      <c r="CV16" s="1">
        <f t="shared" si="18"/>
        <v>24</v>
      </c>
      <c r="CW16" s="1">
        <f t="shared" si="19"/>
        <v>28</v>
      </c>
    </row>
    <row r="17" spans="1:101" ht="12.75">
      <c r="A17" s="15">
        <v>11</v>
      </c>
      <c r="B17" s="70">
        <v>39</v>
      </c>
      <c r="C17" s="71">
        <v>39</v>
      </c>
      <c r="D17" s="72">
        <v>35</v>
      </c>
      <c r="E17" s="72">
        <v>37</v>
      </c>
      <c r="F17" s="72">
        <v>39</v>
      </c>
      <c r="G17" s="73">
        <v>39</v>
      </c>
      <c r="H17" s="71">
        <v>39</v>
      </c>
      <c r="I17" s="72">
        <v>36</v>
      </c>
      <c r="J17" s="72">
        <v>37</v>
      </c>
      <c r="K17" s="72">
        <v>39</v>
      </c>
      <c r="L17" s="73">
        <v>39</v>
      </c>
      <c r="M17" s="71">
        <v>39</v>
      </c>
      <c r="N17" s="72">
        <v>39</v>
      </c>
      <c r="O17" s="72">
        <v>39</v>
      </c>
      <c r="P17" s="72">
        <v>37</v>
      </c>
      <c r="Q17" s="73">
        <v>39</v>
      </c>
      <c r="R17" s="71">
        <v>39</v>
      </c>
      <c r="S17" s="72">
        <v>36</v>
      </c>
      <c r="T17" s="72">
        <v>29</v>
      </c>
      <c r="U17" s="72">
        <v>31</v>
      </c>
      <c r="V17" s="73">
        <v>36</v>
      </c>
      <c r="W17" s="71"/>
      <c r="X17" s="72"/>
      <c r="Y17" s="72"/>
      <c r="Z17" s="72"/>
      <c r="AA17" s="73"/>
      <c r="AB17" s="71"/>
      <c r="AC17" s="72"/>
      <c r="AD17" s="72"/>
      <c r="AE17" s="72"/>
      <c r="AF17" s="73"/>
      <c r="AG17" s="71"/>
      <c r="AH17" s="72"/>
      <c r="AI17" s="72"/>
      <c r="AJ17" s="72"/>
      <c r="AK17" s="73"/>
      <c r="AL17" s="71"/>
      <c r="AM17" s="72"/>
      <c r="AN17" s="72"/>
      <c r="AO17" s="72"/>
      <c r="AP17" s="73"/>
      <c r="AQ17" s="71"/>
      <c r="AR17" s="72"/>
      <c r="AS17" s="72"/>
      <c r="AT17" s="72"/>
      <c r="AU17" s="73"/>
      <c r="AV17" s="71"/>
      <c r="AW17" s="72"/>
      <c r="AX17" s="72"/>
      <c r="AY17" s="72"/>
      <c r="AZ17" s="73"/>
      <c r="BA17" s="71"/>
      <c r="BB17" s="72"/>
      <c r="BC17" s="72"/>
      <c r="BD17" s="72"/>
      <c r="BE17" s="73"/>
      <c r="BF17" s="71"/>
      <c r="BG17" s="72"/>
      <c r="BH17" s="72"/>
      <c r="BI17" s="72"/>
      <c r="BJ17" s="73"/>
      <c r="BK17" s="71"/>
      <c r="BL17" s="72"/>
      <c r="BM17" s="72"/>
      <c r="BN17" s="72"/>
      <c r="BO17" s="73"/>
      <c r="BP17" s="71"/>
      <c r="BQ17" s="72"/>
      <c r="BR17" s="72"/>
      <c r="BS17" s="72"/>
      <c r="BT17" s="73"/>
      <c r="BU17" s="71"/>
      <c r="BV17" s="72"/>
      <c r="BW17" s="72"/>
      <c r="BX17" s="72"/>
      <c r="BY17" s="73"/>
      <c r="BZ17" s="37"/>
      <c r="CD17" s="1">
        <f t="shared" si="0"/>
        <v>39</v>
      </c>
      <c r="CE17" s="1">
        <f t="shared" si="1"/>
        <v>35</v>
      </c>
      <c r="CF17" s="1">
        <f t="shared" si="2"/>
        <v>37</v>
      </c>
      <c r="CG17" s="1">
        <f t="shared" si="3"/>
        <v>39</v>
      </c>
      <c r="CH17" s="1">
        <f t="shared" si="4"/>
        <v>39</v>
      </c>
      <c r="CI17" s="1">
        <f t="shared" si="5"/>
        <v>39</v>
      </c>
      <c r="CJ17" s="1">
        <f t="shared" si="6"/>
        <v>36</v>
      </c>
      <c r="CK17" s="1">
        <f t="shared" si="7"/>
        <v>37</v>
      </c>
      <c r="CL17" s="1">
        <f t="shared" si="8"/>
        <v>39</v>
      </c>
      <c r="CM17" s="1">
        <f t="shared" si="9"/>
        <v>39</v>
      </c>
      <c r="CN17" s="1">
        <f t="shared" si="10"/>
        <v>39</v>
      </c>
      <c r="CO17" s="1">
        <f t="shared" si="11"/>
        <v>39</v>
      </c>
      <c r="CP17" s="1">
        <f t="shared" si="12"/>
        <v>39</v>
      </c>
      <c r="CQ17" s="1">
        <f t="shared" si="13"/>
        <v>37</v>
      </c>
      <c r="CR17" s="1">
        <f t="shared" si="14"/>
        <v>39</v>
      </c>
      <c r="CS17" s="1">
        <f t="shared" si="15"/>
        <v>39</v>
      </c>
      <c r="CT17" s="1">
        <f t="shared" si="16"/>
        <v>36</v>
      </c>
      <c r="CU17" s="1">
        <f t="shared" si="17"/>
        <v>29</v>
      </c>
      <c r="CV17" s="1">
        <f t="shared" si="18"/>
        <v>31</v>
      </c>
      <c r="CW17" s="1">
        <f t="shared" si="19"/>
        <v>36</v>
      </c>
    </row>
    <row r="18" spans="1:101" ht="12.75">
      <c r="A18" s="12">
        <v>12</v>
      </c>
      <c r="B18" s="62">
        <v>90</v>
      </c>
      <c r="C18" s="63">
        <v>90</v>
      </c>
      <c r="D18" s="64">
        <v>90</v>
      </c>
      <c r="E18" s="64">
        <v>90</v>
      </c>
      <c r="F18" s="64">
        <v>90</v>
      </c>
      <c r="G18" s="65">
        <v>90</v>
      </c>
      <c r="H18" s="63">
        <v>90</v>
      </c>
      <c r="I18" s="64">
        <v>90</v>
      </c>
      <c r="J18" s="64">
        <v>90</v>
      </c>
      <c r="K18" s="64">
        <v>90</v>
      </c>
      <c r="L18" s="65">
        <v>90</v>
      </c>
      <c r="M18" s="63">
        <v>90</v>
      </c>
      <c r="N18" s="64">
        <v>90</v>
      </c>
      <c r="O18" s="64">
        <v>90</v>
      </c>
      <c r="P18" s="64">
        <v>90</v>
      </c>
      <c r="Q18" s="65">
        <v>90</v>
      </c>
      <c r="R18" s="63">
        <v>90</v>
      </c>
      <c r="S18" s="64">
        <v>90</v>
      </c>
      <c r="T18" s="64">
        <v>90</v>
      </c>
      <c r="U18" s="64">
        <v>72</v>
      </c>
      <c r="V18" s="65">
        <v>90</v>
      </c>
      <c r="W18" s="63"/>
      <c r="X18" s="64"/>
      <c r="Y18" s="64"/>
      <c r="Z18" s="64"/>
      <c r="AA18" s="65"/>
      <c r="AB18" s="63"/>
      <c r="AC18" s="64"/>
      <c r="AD18" s="64"/>
      <c r="AE18" s="64"/>
      <c r="AF18" s="65"/>
      <c r="AG18" s="63"/>
      <c r="AH18" s="64"/>
      <c r="AI18" s="64"/>
      <c r="AJ18" s="64"/>
      <c r="AK18" s="65"/>
      <c r="AL18" s="63"/>
      <c r="AM18" s="64"/>
      <c r="AN18" s="64"/>
      <c r="AO18" s="64"/>
      <c r="AP18" s="65"/>
      <c r="AQ18" s="63"/>
      <c r="AR18" s="64"/>
      <c r="AS18" s="64"/>
      <c r="AT18" s="64"/>
      <c r="AU18" s="65"/>
      <c r="AV18" s="63"/>
      <c r="AW18" s="64"/>
      <c r="AX18" s="64"/>
      <c r="AY18" s="64"/>
      <c r="AZ18" s="65"/>
      <c r="BA18" s="63"/>
      <c r="BB18" s="64"/>
      <c r="BC18" s="64"/>
      <c r="BD18" s="64"/>
      <c r="BE18" s="65"/>
      <c r="BF18" s="63"/>
      <c r="BG18" s="64"/>
      <c r="BH18" s="64"/>
      <c r="BI18" s="64"/>
      <c r="BJ18" s="65"/>
      <c r="BK18" s="63"/>
      <c r="BL18" s="64"/>
      <c r="BM18" s="64"/>
      <c r="BN18" s="64"/>
      <c r="BO18" s="65"/>
      <c r="BP18" s="63"/>
      <c r="BQ18" s="64"/>
      <c r="BR18" s="64"/>
      <c r="BS18" s="64"/>
      <c r="BT18" s="65"/>
      <c r="BU18" s="63"/>
      <c r="BV18" s="64"/>
      <c r="BW18" s="64"/>
      <c r="BX18" s="64"/>
      <c r="BY18" s="65"/>
      <c r="BZ18" s="37"/>
      <c r="CD18" s="1">
        <f t="shared" si="0"/>
        <v>90</v>
      </c>
      <c r="CE18" s="1">
        <f t="shared" si="1"/>
        <v>90</v>
      </c>
      <c r="CF18" s="1">
        <f t="shared" si="2"/>
        <v>90</v>
      </c>
      <c r="CG18" s="1">
        <f t="shared" si="3"/>
        <v>90</v>
      </c>
      <c r="CH18" s="1">
        <f t="shared" si="4"/>
        <v>90</v>
      </c>
      <c r="CI18" s="1">
        <f t="shared" si="5"/>
        <v>90</v>
      </c>
      <c r="CJ18" s="1">
        <f t="shared" si="6"/>
        <v>90</v>
      </c>
      <c r="CK18" s="1">
        <f t="shared" si="7"/>
        <v>90</v>
      </c>
      <c r="CL18" s="1">
        <f t="shared" si="8"/>
        <v>90</v>
      </c>
      <c r="CM18" s="1">
        <f t="shared" si="9"/>
        <v>90</v>
      </c>
      <c r="CN18" s="1">
        <f t="shared" si="10"/>
        <v>90</v>
      </c>
      <c r="CO18" s="1">
        <f t="shared" si="11"/>
        <v>90</v>
      </c>
      <c r="CP18" s="1">
        <f t="shared" si="12"/>
        <v>90</v>
      </c>
      <c r="CQ18" s="1">
        <f t="shared" si="13"/>
        <v>90</v>
      </c>
      <c r="CR18" s="1">
        <f t="shared" si="14"/>
        <v>90</v>
      </c>
      <c r="CS18" s="1">
        <f t="shared" si="15"/>
        <v>90</v>
      </c>
      <c r="CT18" s="1">
        <f t="shared" si="16"/>
        <v>90</v>
      </c>
      <c r="CU18" s="1">
        <f t="shared" si="17"/>
        <v>90</v>
      </c>
      <c r="CV18" s="1">
        <f t="shared" si="18"/>
        <v>72</v>
      </c>
      <c r="CW18" s="1">
        <f t="shared" si="19"/>
        <v>90</v>
      </c>
    </row>
    <row r="19" spans="1:101" ht="12.75">
      <c r="A19" s="12">
        <v>13</v>
      </c>
      <c r="B19" s="62">
        <v>36</v>
      </c>
      <c r="C19" s="63">
        <v>34</v>
      </c>
      <c r="D19" s="64">
        <v>34</v>
      </c>
      <c r="E19" s="64">
        <v>34</v>
      </c>
      <c r="F19" s="64">
        <v>36</v>
      </c>
      <c r="G19" s="65">
        <v>36</v>
      </c>
      <c r="H19" s="63">
        <v>34</v>
      </c>
      <c r="I19" s="64">
        <v>34</v>
      </c>
      <c r="J19" s="64">
        <v>34</v>
      </c>
      <c r="K19" s="64">
        <v>36</v>
      </c>
      <c r="L19" s="65">
        <v>36</v>
      </c>
      <c r="M19" s="63">
        <v>34</v>
      </c>
      <c r="N19" s="64">
        <v>36</v>
      </c>
      <c r="O19" s="64">
        <v>34</v>
      </c>
      <c r="P19" s="64">
        <v>32</v>
      </c>
      <c r="Q19" s="65">
        <v>33</v>
      </c>
      <c r="R19" s="63">
        <v>34</v>
      </c>
      <c r="S19" s="64">
        <v>36</v>
      </c>
      <c r="T19" s="64">
        <v>34</v>
      </c>
      <c r="U19" s="64">
        <v>33</v>
      </c>
      <c r="V19" s="65">
        <v>34</v>
      </c>
      <c r="W19" s="63"/>
      <c r="X19" s="64"/>
      <c r="Y19" s="64"/>
      <c r="Z19" s="64"/>
      <c r="AA19" s="65"/>
      <c r="AB19" s="63"/>
      <c r="AC19" s="64"/>
      <c r="AD19" s="64"/>
      <c r="AE19" s="64"/>
      <c r="AF19" s="65"/>
      <c r="AG19" s="63"/>
      <c r="AH19" s="64"/>
      <c r="AI19" s="64"/>
      <c r="AJ19" s="64"/>
      <c r="AK19" s="65"/>
      <c r="AL19" s="63"/>
      <c r="AM19" s="64"/>
      <c r="AN19" s="64"/>
      <c r="AO19" s="64"/>
      <c r="AP19" s="65"/>
      <c r="AQ19" s="63"/>
      <c r="AR19" s="64"/>
      <c r="AS19" s="64"/>
      <c r="AT19" s="64"/>
      <c r="AU19" s="65"/>
      <c r="AV19" s="63"/>
      <c r="AW19" s="64"/>
      <c r="AX19" s="64"/>
      <c r="AY19" s="64"/>
      <c r="AZ19" s="65"/>
      <c r="BA19" s="63"/>
      <c r="BB19" s="64"/>
      <c r="BC19" s="64"/>
      <c r="BD19" s="64"/>
      <c r="BE19" s="65"/>
      <c r="BF19" s="63"/>
      <c r="BG19" s="64"/>
      <c r="BH19" s="64"/>
      <c r="BI19" s="64"/>
      <c r="BJ19" s="65"/>
      <c r="BK19" s="63"/>
      <c r="BL19" s="64"/>
      <c r="BM19" s="64"/>
      <c r="BN19" s="64"/>
      <c r="BO19" s="65"/>
      <c r="BP19" s="63"/>
      <c r="BQ19" s="64"/>
      <c r="BR19" s="64"/>
      <c r="BS19" s="64"/>
      <c r="BT19" s="65"/>
      <c r="BU19" s="63"/>
      <c r="BV19" s="64"/>
      <c r="BW19" s="64"/>
      <c r="BX19" s="64"/>
      <c r="BY19" s="65"/>
      <c r="BZ19" s="37"/>
      <c r="CD19" s="1">
        <f t="shared" si="0"/>
        <v>34</v>
      </c>
      <c r="CE19" s="1">
        <f t="shared" si="1"/>
        <v>34</v>
      </c>
      <c r="CF19" s="1">
        <f t="shared" si="2"/>
        <v>34</v>
      </c>
      <c r="CG19" s="1">
        <f t="shared" si="3"/>
        <v>36</v>
      </c>
      <c r="CH19" s="1">
        <f t="shared" si="4"/>
        <v>36</v>
      </c>
      <c r="CI19" s="1">
        <f t="shared" si="5"/>
        <v>34</v>
      </c>
      <c r="CJ19" s="1">
        <f t="shared" si="6"/>
        <v>34</v>
      </c>
      <c r="CK19" s="1">
        <f t="shared" si="7"/>
        <v>34</v>
      </c>
      <c r="CL19" s="1">
        <f t="shared" si="8"/>
        <v>36</v>
      </c>
      <c r="CM19" s="1">
        <f t="shared" si="9"/>
        <v>36</v>
      </c>
      <c r="CN19" s="1">
        <f t="shared" si="10"/>
        <v>34</v>
      </c>
      <c r="CO19" s="1">
        <f t="shared" si="11"/>
        <v>36</v>
      </c>
      <c r="CP19" s="1">
        <f t="shared" si="12"/>
        <v>34</v>
      </c>
      <c r="CQ19" s="1">
        <f t="shared" si="13"/>
        <v>32</v>
      </c>
      <c r="CR19" s="1">
        <f t="shared" si="14"/>
        <v>33</v>
      </c>
      <c r="CS19" s="1">
        <f t="shared" si="15"/>
        <v>34</v>
      </c>
      <c r="CT19" s="1">
        <f t="shared" si="16"/>
        <v>36</v>
      </c>
      <c r="CU19" s="1">
        <f t="shared" si="17"/>
        <v>34</v>
      </c>
      <c r="CV19" s="1">
        <f t="shared" si="18"/>
        <v>33</v>
      </c>
      <c r="CW19" s="1">
        <f t="shared" si="19"/>
        <v>34</v>
      </c>
    </row>
    <row r="20" spans="1:101" ht="12.75">
      <c r="A20" s="12">
        <v>14</v>
      </c>
      <c r="B20" s="62">
        <v>99</v>
      </c>
      <c r="C20" s="63">
        <v>99</v>
      </c>
      <c r="D20" s="64">
        <v>99</v>
      </c>
      <c r="E20" s="64">
        <v>71</v>
      </c>
      <c r="F20" s="64">
        <v>99</v>
      </c>
      <c r="G20" s="65">
        <v>99</v>
      </c>
      <c r="H20" s="63">
        <v>99</v>
      </c>
      <c r="I20" s="64">
        <v>99</v>
      </c>
      <c r="J20" s="64">
        <v>73</v>
      </c>
      <c r="K20" s="64">
        <v>99</v>
      </c>
      <c r="L20" s="65">
        <v>99</v>
      </c>
      <c r="M20" s="63">
        <v>99</v>
      </c>
      <c r="N20" s="64">
        <v>72</v>
      </c>
      <c r="O20" s="64">
        <v>81</v>
      </c>
      <c r="P20" s="64">
        <v>99</v>
      </c>
      <c r="Q20" s="65">
        <v>80</v>
      </c>
      <c r="R20" s="63">
        <v>80</v>
      </c>
      <c r="S20" s="64">
        <v>72</v>
      </c>
      <c r="T20" s="64">
        <v>75</v>
      </c>
      <c r="U20" s="64">
        <v>72</v>
      </c>
      <c r="V20" s="65">
        <v>99</v>
      </c>
      <c r="W20" s="63"/>
      <c r="X20" s="64"/>
      <c r="Y20" s="64"/>
      <c r="Z20" s="64"/>
      <c r="AA20" s="65"/>
      <c r="AB20" s="63"/>
      <c r="AC20" s="64"/>
      <c r="AD20" s="64"/>
      <c r="AE20" s="64"/>
      <c r="AF20" s="65"/>
      <c r="AG20" s="63"/>
      <c r="AH20" s="64"/>
      <c r="AI20" s="64"/>
      <c r="AJ20" s="64"/>
      <c r="AK20" s="65"/>
      <c r="AL20" s="63"/>
      <c r="AM20" s="64"/>
      <c r="AN20" s="64"/>
      <c r="AO20" s="64"/>
      <c r="AP20" s="65"/>
      <c r="AQ20" s="63"/>
      <c r="AR20" s="64"/>
      <c r="AS20" s="64"/>
      <c r="AT20" s="64"/>
      <c r="AU20" s="65"/>
      <c r="AV20" s="63"/>
      <c r="AW20" s="64"/>
      <c r="AX20" s="64"/>
      <c r="AY20" s="64"/>
      <c r="AZ20" s="65"/>
      <c r="BA20" s="63"/>
      <c r="BB20" s="64"/>
      <c r="BC20" s="64"/>
      <c r="BD20" s="64"/>
      <c r="BE20" s="65"/>
      <c r="BF20" s="63"/>
      <c r="BG20" s="64"/>
      <c r="BH20" s="64"/>
      <c r="BI20" s="64"/>
      <c r="BJ20" s="65"/>
      <c r="BK20" s="63"/>
      <c r="BL20" s="64"/>
      <c r="BM20" s="64"/>
      <c r="BN20" s="64"/>
      <c r="BO20" s="65"/>
      <c r="BP20" s="63"/>
      <c r="BQ20" s="64"/>
      <c r="BR20" s="64"/>
      <c r="BS20" s="64"/>
      <c r="BT20" s="65"/>
      <c r="BU20" s="63"/>
      <c r="BV20" s="64"/>
      <c r="BW20" s="64"/>
      <c r="BX20" s="64"/>
      <c r="BY20" s="65"/>
      <c r="BZ20" s="37"/>
      <c r="CD20" s="1">
        <f t="shared" si="0"/>
        <v>99</v>
      </c>
      <c r="CE20" s="1">
        <f t="shared" si="1"/>
        <v>99</v>
      </c>
      <c r="CF20" s="1">
        <f t="shared" si="2"/>
        <v>71</v>
      </c>
      <c r="CG20" s="1">
        <f t="shared" si="3"/>
        <v>99</v>
      </c>
      <c r="CH20" s="1">
        <f t="shared" si="4"/>
        <v>99</v>
      </c>
      <c r="CI20" s="1">
        <f t="shared" si="5"/>
        <v>99</v>
      </c>
      <c r="CJ20" s="1">
        <f t="shared" si="6"/>
        <v>99</v>
      </c>
      <c r="CK20" s="1">
        <f t="shared" si="7"/>
        <v>73</v>
      </c>
      <c r="CL20" s="1">
        <f t="shared" si="8"/>
        <v>99</v>
      </c>
      <c r="CM20" s="1">
        <f t="shared" si="9"/>
        <v>99</v>
      </c>
      <c r="CN20" s="1">
        <f t="shared" si="10"/>
        <v>99</v>
      </c>
      <c r="CO20" s="1">
        <f t="shared" si="11"/>
        <v>72</v>
      </c>
      <c r="CP20" s="1">
        <f t="shared" si="12"/>
        <v>81</v>
      </c>
      <c r="CQ20" s="1">
        <f t="shared" si="13"/>
        <v>99</v>
      </c>
      <c r="CR20" s="1">
        <f t="shared" si="14"/>
        <v>80</v>
      </c>
      <c r="CS20" s="1">
        <f t="shared" si="15"/>
        <v>80</v>
      </c>
      <c r="CT20" s="1">
        <f t="shared" si="16"/>
        <v>72</v>
      </c>
      <c r="CU20" s="1">
        <f t="shared" si="17"/>
        <v>75</v>
      </c>
      <c r="CV20" s="1">
        <f t="shared" si="18"/>
        <v>72</v>
      </c>
      <c r="CW20" s="1">
        <f t="shared" si="19"/>
        <v>99</v>
      </c>
    </row>
    <row r="21" spans="1:101" ht="12.75">
      <c r="A21" s="14">
        <v>15</v>
      </c>
      <c r="B21" s="66">
        <v>82</v>
      </c>
      <c r="C21" s="67">
        <v>29</v>
      </c>
      <c r="D21" s="68">
        <v>29</v>
      </c>
      <c r="E21" s="68">
        <v>23</v>
      </c>
      <c r="F21" s="68">
        <v>22</v>
      </c>
      <c r="G21" s="69">
        <v>27</v>
      </c>
      <c r="H21" s="67">
        <v>28</v>
      </c>
      <c r="I21" s="68">
        <v>27</v>
      </c>
      <c r="J21" s="68">
        <v>27</v>
      </c>
      <c r="K21" s="68">
        <v>29</v>
      </c>
      <c r="L21" s="69">
        <v>22</v>
      </c>
      <c r="M21" s="67">
        <v>24</v>
      </c>
      <c r="N21" s="68">
        <v>29</v>
      </c>
      <c r="O21" s="68">
        <v>21</v>
      </c>
      <c r="P21" s="68">
        <v>21</v>
      </c>
      <c r="Q21" s="69">
        <v>27</v>
      </c>
      <c r="R21" s="67">
        <v>21</v>
      </c>
      <c r="S21" s="68">
        <v>29</v>
      </c>
      <c r="T21" s="68">
        <v>16</v>
      </c>
      <c r="U21" s="68">
        <v>21</v>
      </c>
      <c r="V21" s="69">
        <v>24</v>
      </c>
      <c r="W21" s="67"/>
      <c r="X21" s="68"/>
      <c r="Y21" s="68"/>
      <c r="Z21" s="68"/>
      <c r="AA21" s="69"/>
      <c r="AB21" s="67"/>
      <c r="AC21" s="68"/>
      <c r="AD21" s="68"/>
      <c r="AE21" s="68"/>
      <c r="AF21" s="69"/>
      <c r="AG21" s="67"/>
      <c r="AH21" s="68"/>
      <c r="AI21" s="68"/>
      <c r="AJ21" s="68"/>
      <c r="AK21" s="69"/>
      <c r="AL21" s="67"/>
      <c r="AM21" s="68"/>
      <c r="AN21" s="68"/>
      <c r="AO21" s="68"/>
      <c r="AP21" s="69"/>
      <c r="AQ21" s="67"/>
      <c r="AR21" s="68"/>
      <c r="AS21" s="68"/>
      <c r="AT21" s="68"/>
      <c r="AU21" s="69"/>
      <c r="AV21" s="67"/>
      <c r="AW21" s="68"/>
      <c r="AX21" s="68"/>
      <c r="AY21" s="68"/>
      <c r="AZ21" s="69"/>
      <c r="BA21" s="67"/>
      <c r="BB21" s="68"/>
      <c r="BC21" s="68"/>
      <c r="BD21" s="68"/>
      <c r="BE21" s="69"/>
      <c r="BF21" s="67"/>
      <c r="BG21" s="68"/>
      <c r="BH21" s="68"/>
      <c r="BI21" s="68"/>
      <c r="BJ21" s="69"/>
      <c r="BK21" s="67"/>
      <c r="BL21" s="68"/>
      <c r="BM21" s="68"/>
      <c r="BN21" s="68"/>
      <c r="BO21" s="69"/>
      <c r="BP21" s="67"/>
      <c r="BQ21" s="68"/>
      <c r="BR21" s="68"/>
      <c r="BS21" s="68"/>
      <c r="BT21" s="69"/>
      <c r="BU21" s="67"/>
      <c r="BV21" s="68"/>
      <c r="BW21" s="68"/>
      <c r="BX21" s="68"/>
      <c r="BY21" s="69"/>
      <c r="BZ21" s="37"/>
      <c r="CD21" s="1">
        <f t="shared" si="0"/>
        <v>29</v>
      </c>
      <c r="CE21" s="1">
        <f t="shared" si="1"/>
        <v>29</v>
      </c>
      <c r="CF21" s="1">
        <f t="shared" si="2"/>
        <v>23</v>
      </c>
      <c r="CG21" s="1">
        <f t="shared" si="3"/>
        <v>22</v>
      </c>
      <c r="CH21" s="1">
        <f t="shared" si="4"/>
        <v>27</v>
      </c>
      <c r="CI21" s="1">
        <f t="shared" si="5"/>
        <v>28</v>
      </c>
      <c r="CJ21" s="1">
        <f t="shared" si="6"/>
        <v>27</v>
      </c>
      <c r="CK21" s="1">
        <f t="shared" si="7"/>
        <v>27</v>
      </c>
      <c r="CL21" s="1">
        <f t="shared" si="8"/>
        <v>29</v>
      </c>
      <c r="CM21" s="1">
        <f t="shared" si="9"/>
        <v>22</v>
      </c>
      <c r="CN21" s="1">
        <f t="shared" si="10"/>
        <v>24</v>
      </c>
      <c r="CO21" s="1">
        <f t="shared" si="11"/>
        <v>29</v>
      </c>
      <c r="CP21" s="1">
        <f t="shared" si="12"/>
        <v>21</v>
      </c>
      <c r="CQ21" s="1">
        <f t="shared" si="13"/>
        <v>21</v>
      </c>
      <c r="CR21" s="1">
        <f t="shared" si="14"/>
        <v>27</v>
      </c>
      <c r="CS21" s="1">
        <f t="shared" si="15"/>
        <v>21</v>
      </c>
      <c r="CT21" s="1">
        <f t="shared" si="16"/>
        <v>29</v>
      </c>
      <c r="CU21" s="1">
        <f t="shared" si="17"/>
        <v>16</v>
      </c>
      <c r="CV21" s="1">
        <f t="shared" si="18"/>
        <v>21</v>
      </c>
      <c r="CW21" s="1">
        <f t="shared" si="19"/>
        <v>24</v>
      </c>
    </row>
    <row r="22" spans="1:78" ht="12.75">
      <c r="A22" s="16" t="s">
        <v>3</v>
      </c>
      <c r="B22" s="114">
        <f>SUM(B7:B21)</f>
        <v>1057</v>
      </c>
      <c r="C22" s="114">
        <f aca="true" t="shared" si="20" ref="C22:V22">SUM(C7:C21)</f>
        <v>961</v>
      </c>
      <c r="D22" s="114">
        <f t="shared" si="20"/>
        <v>989</v>
      </c>
      <c r="E22" s="114">
        <f t="shared" si="20"/>
        <v>937</v>
      </c>
      <c r="F22" s="114">
        <f t="shared" si="20"/>
        <v>905</v>
      </c>
      <c r="G22" s="114">
        <f t="shared" si="20"/>
        <v>895</v>
      </c>
      <c r="H22" s="114">
        <f t="shared" si="20"/>
        <v>997</v>
      </c>
      <c r="I22" s="114">
        <f t="shared" si="20"/>
        <v>930</v>
      </c>
      <c r="J22" s="114">
        <f t="shared" si="20"/>
        <v>928</v>
      </c>
      <c r="K22" s="114">
        <f t="shared" si="20"/>
        <v>928</v>
      </c>
      <c r="L22" s="114">
        <f t="shared" si="20"/>
        <v>981</v>
      </c>
      <c r="M22" s="114">
        <f t="shared" si="20"/>
        <v>757</v>
      </c>
      <c r="N22" s="114">
        <f t="shared" si="20"/>
        <v>855</v>
      </c>
      <c r="O22" s="114">
        <f t="shared" si="20"/>
        <v>874</v>
      </c>
      <c r="P22" s="114">
        <f t="shared" si="20"/>
        <v>962</v>
      </c>
      <c r="Q22" s="114">
        <f t="shared" si="20"/>
        <v>743</v>
      </c>
      <c r="R22" s="114">
        <f t="shared" si="20"/>
        <v>891</v>
      </c>
      <c r="S22" s="114">
        <f t="shared" si="20"/>
        <v>774</v>
      </c>
      <c r="T22" s="114">
        <f t="shared" si="20"/>
        <v>763</v>
      </c>
      <c r="U22" s="114">
        <f t="shared" si="20"/>
        <v>779</v>
      </c>
      <c r="V22" s="114">
        <f t="shared" si="20"/>
        <v>948</v>
      </c>
      <c r="W22" s="80"/>
      <c r="X22" s="78"/>
      <c r="Y22" s="78"/>
      <c r="Z22" s="78"/>
      <c r="AA22" s="79"/>
      <c r="AB22" s="80"/>
      <c r="AC22" s="78"/>
      <c r="AD22" s="78"/>
      <c r="AE22" s="78"/>
      <c r="AF22" s="79"/>
      <c r="AG22" s="80"/>
      <c r="AH22" s="78"/>
      <c r="AI22" s="78"/>
      <c r="AJ22" s="78"/>
      <c r="AK22" s="79"/>
      <c r="AL22" s="80"/>
      <c r="AM22" s="78"/>
      <c r="AN22" s="78"/>
      <c r="AO22" s="78"/>
      <c r="AP22" s="79"/>
      <c r="AQ22" s="80"/>
      <c r="AR22" s="78"/>
      <c r="AS22" s="78"/>
      <c r="AT22" s="78"/>
      <c r="AU22" s="79"/>
      <c r="AV22" s="80"/>
      <c r="AW22" s="78"/>
      <c r="AX22" s="78"/>
      <c r="AY22" s="78"/>
      <c r="AZ22" s="79"/>
      <c r="BA22" s="80"/>
      <c r="BB22" s="78"/>
      <c r="BC22" s="78"/>
      <c r="BD22" s="78"/>
      <c r="BE22" s="79"/>
      <c r="BF22" s="80"/>
      <c r="BG22" s="78"/>
      <c r="BH22" s="78"/>
      <c r="BI22" s="78"/>
      <c r="BJ22" s="79"/>
      <c r="BK22" s="80"/>
      <c r="BL22" s="78"/>
      <c r="BM22" s="78"/>
      <c r="BN22" s="78"/>
      <c r="BO22" s="79"/>
      <c r="BP22" s="80"/>
      <c r="BQ22" s="78"/>
      <c r="BR22" s="78"/>
      <c r="BS22" s="78"/>
      <c r="BT22" s="79"/>
      <c r="BU22" s="80"/>
      <c r="BV22" s="78"/>
      <c r="BW22" s="78"/>
      <c r="BX22" s="78"/>
      <c r="BY22" s="76"/>
      <c r="BZ22" s="37"/>
    </row>
    <row r="23" spans="1:79" s="25" customFormat="1" ht="12.75">
      <c r="A23" s="28" t="s">
        <v>6</v>
      </c>
      <c r="B23" s="81"/>
      <c r="W23" s="86"/>
      <c r="X23" s="84"/>
      <c r="Y23" s="84"/>
      <c r="Z23" s="84"/>
      <c r="AA23" s="85"/>
      <c r="AB23" s="86"/>
      <c r="AC23" s="84"/>
      <c r="AD23" s="84"/>
      <c r="AE23" s="84"/>
      <c r="AF23" s="85"/>
      <c r="AG23" s="86"/>
      <c r="AH23" s="84"/>
      <c r="AI23" s="84"/>
      <c r="AJ23" s="84"/>
      <c r="AK23" s="85"/>
      <c r="AL23" s="86"/>
      <c r="AM23" s="84"/>
      <c r="AN23" s="84"/>
      <c r="AO23" s="84"/>
      <c r="AP23" s="85"/>
      <c r="AQ23" s="86"/>
      <c r="AR23" s="84"/>
      <c r="AS23" s="84"/>
      <c r="AT23" s="84"/>
      <c r="AU23" s="85"/>
      <c r="AV23" s="86"/>
      <c r="AW23" s="84"/>
      <c r="AX23" s="84"/>
      <c r="AY23" s="84"/>
      <c r="AZ23" s="85"/>
      <c r="BA23" s="86"/>
      <c r="BB23" s="84"/>
      <c r="BC23" s="84"/>
      <c r="BD23" s="84"/>
      <c r="BE23" s="85"/>
      <c r="BF23" s="86"/>
      <c r="BG23" s="84"/>
      <c r="BH23" s="84"/>
      <c r="BI23" s="84"/>
      <c r="BJ23" s="85"/>
      <c r="BK23" s="86"/>
      <c r="BL23" s="84"/>
      <c r="BM23" s="84"/>
      <c r="BN23" s="84"/>
      <c r="BO23" s="85"/>
      <c r="BP23" s="86"/>
      <c r="BQ23" s="84"/>
      <c r="BR23" s="84"/>
      <c r="BS23" s="84"/>
      <c r="BT23" s="85"/>
      <c r="BU23" s="86"/>
      <c r="BV23" s="84"/>
      <c r="BW23" s="84"/>
      <c r="BX23" s="84"/>
      <c r="BY23" s="81"/>
      <c r="BZ23" s="24"/>
      <c r="CA23" s="26"/>
    </row>
    <row r="24" spans="1:156" s="18" customFormat="1" ht="12.75">
      <c r="A24" s="17" t="s">
        <v>4</v>
      </c>
      <c r="B24" s="87"/>
      <c r="C24" s="82">
        <v>5</v>
      </c>
      <c r="D24" s="83">
        <v>2</v>
      </c>
      <c r="E24" s="84">
        <v>7</v>
      </c>
      <c r="F24" s="84">
        <v>11</v>
      </c>
      <c r="G24" s="85">
        <v>12</v>
      </c>
      <c r="H24" s="86">
        <v>1</v>
      </c>
      <c r="I24" s="84">
        <v>8</v>
      </c>
      <c r="J24" s="84">
        <v>9</v>
      </c>
      <c r="K24" s="84">
        <v>9</v>
      </c>
      <c r="L24" s="85">
        <v>3</v>
      </c>
      <c r="M24" s="86">
        <v>19</v>
      </c>
      <c r="N24" s="84">
        <v>15</v>
      </c>
      <c r="O24" s="84">
        <v>14</v>
      </c>
      <c r="P24" s="84">
        <v>4</v>
      </c>
      <c r="Q24" s="85">
        <v>20</v>
      </c>
      <c r="R24" s="86">
        <v>13</v>
      </c>
      <c r="S24" s="84">
        <v>17</v>
      </c>
      <c r="T24" s="84">
        <v>18</v>
      </c>
      <c r="U24" s="84">
        <v>16</v>
      </c>
      <c r="V24" s="85">
        <v>6</v>
      </c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38"/>
      <c r="CA24" s="19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</row>
    <row r="25" spans="1:156" s="19" customFormat="1" ht="12.75">
      <c r="A25" s="75" t="s">
        <v>7</v>
      </c>
      <c r="B25" s="89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79" s="21" customFormat="1" ht="12.75">
      <c r="A26" s="27" t="s">
        <v>8</v>
      </c>
      <c r="B26" s="108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39"/>
      <c r="CA26" s="22"/>
    </row>
    <row r="27" spans="2:77" ht="6" customHeight="1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2"/>
      <c r="BV27" s="112"/>
      <c r="BW27" s="112"/>
      <c r="BX27" s="112"/>
      <c r="BY27" s="112"/>
    </row>
    <row r="28" spans="1:77" ht="12.75">
      <c r="A28" s="1"/>
      <c r="B28" s="111"/>
      <c r="C28" s="113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3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3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2"/>
      <c r="BV28" s="112"/>
      <c r="BW28" s="112"/>
      <c r="BX28" s="112"/>
      <c r="BY28" s="112"/>
    </row>
    <row r="29" spans="1:77" ht="12.75">
      <c r="A29" s="3" t="s">
        <v>11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</row>
    <row r="30" spans="1:77" ht="12.75">
      <c r="A30" s="2">
        <f>C6-1</f>
        <v>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</row>
    <row r="31" spans="2:80" ht="12.75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CB31" s="2"/>
    </row>
    <row r="32" spans="1:80" ht="12.75">
      <c r="A32" s="2">
        <v>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2"/>
      <c r="CB32" s="2"/>
    </row>
    <row r="33" spans="1:80" ht="12.75">
      <c r="A33" s="2">
        <v>2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2"/>
      <c r="CB33" s="2"/>
    </row>
    <row r="34" spans="1:80" ht="12.75">
      <c r="A34" s="2">
        <v>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2"/>
      <c r="CB34" s="2"/>
    </row>
    <row r="35" spans="1:80" ht="12.75">
      <c r="A35" s="2">
        <v>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2"/>
      <c r="CB35" s="2"/>
    </row>
    <row r="36" spans="1:80" ht="12.75">
      <c r="A36" s="2">
        <v>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2"/>
      <c r="CB36" s="2"/>
    </row>
    <row r="37" spans="1:81" ht="12.75">
      <c r="A37" s="2">
        <v>6</v>
      </c>
      <c r="B37" s="111"/>
      <c r="C37" s="111">
        <f aca="true" t="shared" si="21" ref="C37:C46">IF(ISTEXT(C12)=TRUE,1,0)</f>
        <v>0</v>
      </c>
      <c r="D37" s="111">
        <f aca="true" t="shared" si="22" ref="D37:V37">IF(ISTEXT(D12)=TRUE,1,0)</f>
        <v>0</v>
      </c>
      <c r="E37" s="111">
        <f t="shared" si="22"/>
        <v>0</v>
      </c>
      <c r="F37" s="111">
        <f t="shared" si="22"/>
        <v>0</v>
      </c>
      <c r="G37" s="111">
        <f t="shared" si="22"/>
        <v>0</v>
      </c>
      <c r="H37" s="111">
        <f t="shared" si="22"/>
        <v>0</v>
      </c>
      <c r="I37" s="111">
        <f t="shared" si="22"/>
        <v>0</v>
      </c>
      <c r="J37" s="111">
        <f t="shared" si="22"/>
        <v>0</v>
      </c>
      <c r="K37" s="111">
        <f t="shared" si="22"/>
        <v>0</v>
      </c>
      <c r="L37" s="111">
        <f t="shared" si="22"/>
        <v>0</v>
      </c>
      <c r="M37" s="111">
        <f t="shared" si="22"/>
        <v>0</v>
      </c>
      <c r="N37" s="111">
        <f t="shared" si="22"/>
        <v>0</v>
      </c>
      <c r="O37" s="111">
        <f t="shared" si="22"/>
        <v>0</v>
      </c>
      <c r="P37" s="111">
        <f t="shared" si="22"/>
        <v>0</v>
      </c>
      <c r="Q37" s="111">
        <f t="shared" si="22"/>
        <v>0</v>
      </c>
      <c r="R37" s="111">
        <f t="shared" si="22"/>
        <v>0</v>
      </c>
      <c r="S37" s="111">
        <f t="shared" si="22"/>
        <v>0</v>
      </c>
      <c r="T37" s="111">
        <f t="shared" si="22"/>
        <v>0</v>
      </c>
      <c r="U37" s="111">
        <f t="shared" si="22"/>
        <v>0</v>
      </c>
      <c r="V37" s="111">
        <f t="shared" si="22"/>
        <v>0</v>
      </c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2"/>
      <c r="CA37" s="2">
        <f>INDEX($C$6:$BY$6,1,MATCH(MAX(CD12:EZ12),CD12:EZ12,0))</f>
        <v>2</v>
      </c>
      <c r="CB37" s="2" t="str">
        <f aca="true" t="shared" si="23" ref="CB37:CB61">LOOKUP(CA37,C$6:BY$6,C$5:BY$5)</f>
        <v>SANDU Dan Laurentiu</v>
      </c>
      <c r="CC37" s="1">
        <f>MAX(CD12:EZ12)</f>
        <v>70</v>
      </c>
    </row>
    <row r="38" spans="1:81" ht="12.75">
      <c r="A38" s="2">
        <v>7</v>
      </c>
      <c r="B38" s="111"/>
      <c r="C38" s="111">
        <f t="shared" si="21"/>
        <v>0</v>
      </c>
      <c r="D38" s="111">
        <f aca="true" t="shared" si="24" ref="D38:V38">IF(ISTEXT(D13)=TRUE,1,0)</f>
        <v>0</v>
      </c>
      <c r="E38" s="111">
        <f t="shared" si="24"/>
        <v>0</v>
      </c>
      <c r="F38" s="111">
        <f t="shared" si="24"/>
        <v>0</v>
      </c>
      <c r="G38" s="111">
        <f t="shared" si="24"/>
        <v>0</v>
      </c>
      <c r="H38" s="111">
        <f t="shared" si="24"/>
        <v>0</v>
      </c>
      <c r="I38" s="111">
        <f t="shared" si="24"/>
        <v>0</v>
      </c>
      <c r="J38" s="111">
        <f t="shared" si="24"/>
        <v>0</v>
      </c>
      <c r="K38" s="111">
        <f t="shared" si="24"/>
        <v>0</v>
      </c>
      <c r="L38" s="111">
        <f t="shared" si="24"/>
        <v>0</v>
      </c>
      <c r="M38" s="111">
        <f t="shared" si="24"/>
        <v>0</v>
      </c>
      <c r="N38" s="111">
        <f t="shared" si="24"/>
        <v>0</v>
      </c>
      <c r="O38" s="111">
        <f t="shared" si="24"/>
        <v>0</v>
      </c>
      <c r="P38" s="111">
        <f t="shared" si="24"/>
        <v>0</v>
      </c>
      <c r="Q38" s="111">
        <f t="shared" si="24"/>
        <v>0</v>
      </c>
      <c r="R38" s="111">
        <f t="shared" si="24"/>
        <v>0</v>
      </c>
      <c r="S38" s="111">
        <f t="shared" si="24"/>
        <v>0</v>
      </c>
      <c r="T38" s="111">
        <f t="shared" si="24"/>
        <v>0</v>
      </c>
      <c r="U38" s="111">
        <f t="shared" si="24"/>
        <v>0</v>
      </c>
      <c r="V38" s="111">
        <f t="shared" si="24"/>
        <v>0</v>
      </c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2"/>
      <c r="CA38" s="2">
        <f>INDEX($C$6:$BY$6,1,MATCH(MAX(CD13:EZ13),CD13:EZ13,0))</f>
        <v>1</v>
      </c>
      <c r="CB38" s="2" t="str">
        <f t="shared" si="23"/>
        <v>NEACSU Iulia</v>
      </c>
      <c r="CC38" s="1">
        <f>MAX(CD13:EZ13)</f>
        <v>72</v>
      </c>
    </row>
    <row r="39" spans="1:81" ht="12.75">
      <c r="A39" s="2">
        <v>8</v>
      </c>
      <c r="B39" s="111"/>
      <c r="C39" s="111">
        <f t="shared" si="21"/>
        <v>0</v>
      </c>
      <c r="D39" s="111">
        <f aca="true" t="shared" si="25" ref="D39:V39">IF(ISTEXT(D14)=TRUE,1,0)</f>
        <v>0</v>
      </c>
      <c r="E39" s="111">
        <f t="shared" si="25"/>
        <v>0</v>
      </c>
      <c r="F39" s="111">
        <f t="shared" si="25"/>
        <v>0</v>
      </c>
      <c r="G39" s="111">
        <f t="shared" si="25"/>
        <v>0</v>
      </c>
      <c r="H39" s="111">
        <f t="shared" si="25"/>
        <v>0</v>
      </c>
      <c r="I39" s="111">
        <f t="shared" si="25"/>
        <v>0</v>
      </c>
      <c r="J39" s="111">
        <f t="shared" si="25"/>
        <v>0</v>
      </c>
      <c r="K39" s="111">
        <f t="shared" si="25"/>
        <v>0</v>
      </c>
      <c r="L39" s="111">
        <f t="shared" si="25"/>
        <v>0</v>
      </c>
      <c r="M39" s="111">
        <f t="shared" si="25"/>
        <v>0</v>
      </c>
      <c r="N39" s="111">
        <f t="shared" si="25"/>
        <v>0</v>
      </c>
      <c r="O39" s="111">
        <f t="shared" si="25"/>
        <v>0</v>
      </c>
      <c r="P39" s="111">
        <f t="shared" si="25"/>
        <v>0</v>
      </c>
      <c r="Q39" s="111">
        <f t="shared" si="25"/>
        <v>0</v>
      </c>
      <c r="R39" s="111">
        <f t="shared" si="25"/>
        <v>0</v>
      </c>
      <c r="S39" s="111">
        <f t="shared" si="25"/>
        <v>0</v>
      </c>
      <c r="T39" s="111">
        <f t="shared" si="25"/>
        <v>0</v>
      </c>
      <c r="U39" s="111">
        <f t="shared" si="25"/>
        <v>0</v>
      </c>
      <c r="V39" s="111">
        <f t="shared" si="25"/>
        <v>0</v>
      </c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2"/>
      <c r="CA39" s="2">
        <f>INDEX($C$6:$BY$6,1,MATCH(MAX(CD14:EZ14),CD14:EZ14,0))</f>
        <v>2</v>
      </c>
      <c r="CB39" s="2" t="str">
        <f t="shared" si="23"/>
        <v>SANDU Dan Laurentiu</v>
      </c>
      <c r="CC39" s="1">
        <f>MAX(CD14:EZ14)</f>
        <v>90</v>
      </c>
    </row>
    <row r="40" spans="1:81" ht="12.75">
      <c r="A40" s="2">
        <v>9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2"/>
      <c r="CA40" s="2">
        <f>INDEX($C$6:$BY$6,1,MATCH(MAX(CD15:EZ15),CD15:EZ15,0))</f>
        <v>1</v>
      </c>
      <c r="CB40" s="2" t="str">
        <f t="shared" si="23"/>
        <v>NEACSU Iulia</v>
      </c>
      <c r="CC40" s="1">
        <f>MAX(CD15:EZ15)</f>
        <v>80</v>
      </c>
    </row>
    <row r="41" spans="1:81" ht="12.75">
      <c r="A41" s="2">
        <v>10</v>
      </c>
      <c r="B41" s="1">
        <v>123</v>
      </c>
      <c r="C41" s="1">
        <f t="shared" si="21"/>
        <v>0</v>
      </c>
      <c r="D41" s="1">
        <f aca="true" t="shared" si="26" ref="D41:V41">IF(ISTEXT(D16)=TRUE,1,0)</f>
        <v>0</v>
      </c>
      <c r="E41" s="1">
        <f t="shared" si="26"/>
        <v>0</v>
      </c>
      <c r="F41" s="1">
        <f t="shared" si="26"/>
        <v>0</v>
      </c>
      <c r="G41" s="1">
        <f t="shared" si="26"/>
        <v>0</v>
      </c>
      <c r="H41" s="1">
        <f t="shared" si="26"/>
        <v>0</v>
      </c>
      <c r="I41" s="1">
        <f t="shared" si="26"/>
        <v>0</v>
      </c>
      <c r="J41" s="1">
        <f t="shared" si="26"/>
        <v>0</v>
      </c>
      <c r="K41" s="1">
        <f t="shared" si="26"/>
        <v>0</v>
      </c>
      <c r="L41" s="1">
        <f t="shared" si="26"/>
        <v>0</v>
      </c>
      <c r="M41" s="1">
        <f t="shared" si="26"/>
        <v>0</v>
      </c>
      <c r="N41" s="1">
        <f t="shared" si="26"/>
        <v>0</v>
      </c>
      <c r="O41" s="1">
        <f t="shared" si="26"/>
        <v>0</v>
      </c>
      <c r="P41" s="1">
        <f t="shared" si="26"/>
        <v>0</v>
      </c>
      <c r="Q41" s="1">
        <f t="shared" si="26"/>
        <v>0</v>
      </c>
      <c r="R41" s="1">
        <f t="shared" si="26"/>
        <v>0</v>
      </c>
      <c r="S41" s="1">
        <f t="shared" si="26"/>
        <v>0</v>
      </c>
      <c r="T41" s="1">
        <f t="shared" si="26"/>
        <v>0</v>
      </c>
      <c r="U41" s="1">
        <f t="shared" si="26"/>
        <v>0</v>
      </c>
      <c r="V41" s="1">
        <f t="shared" si="26"/>
        <v>0</v>
      </c>
      <c r="BZ41" s="2"/>
      <c r="CA41" s="2">
        <f>INDEX($C$6:$BY$6,1,MATCH(MAX(CD16:EZ16),CD16:EZ16,0))</f>
        <v>2</v>
      </c>
      <c r="CB41" s="2" t="str">
        <f t="shared" si="23"/>
        <v>SANDU Dan Laurentiu</v>
      </c>
      <c r="CC41" s="1">
        <f>MAX(CD16:EZ16)</f>
        <v>36</v>
      </c>
    </row>
    <row r="42" spans="1:81" ht="12.75">
      <c r="A42" s="2">
        <v>11</v>
      </c>
      <c r="C42" s="1">
        <f t="shared" si="21"/>
        <v>0</v>
      </c>
      <c r="D42" s="1">
        <f aca="true" t="shared" si="27" ref="D42:V42">IF(ISTEXT(D17)=TRUE,1,0)</f>
        <v>0</v>
      </c>
      <c r="E42" s="1">
        <f t="shared" si="27"/>
        <v>0</v>
      </c>
      <c r="F42" s="1">
        <f t="shared" si="27"/>
        <v>0</v>
      </c>
      <c r="G42" s="1">
        <f t="shared" si="27"/>
        <v>0</v>
      </c>
      <c r="H42" s="1">
        <f t="shared" si="27"/>
        <v>0</v>
      </c>
      <c r="I42" s="1">
        <f t="shared" si="27"/>
        <v>0</v>
      </c>
      <c r="J42" s="1">
        <f t="shared" si="27"/>
        <v>0</v>
      </c>
      <c r="K42" s="1">
        <f t="shared" si="27"/>
        <v>0</v>
      </c>
      <c r="L42" s="1">
        <f t="shared" si="27"/>
        <v>0</v>
      </c>
      <c r="M42" s="1">
        <f t="shared" si="27"/>
        <v>0</v>
      </c>
      <c r="N42" s="1">
        <f t="shared" si="27"/>
        <v>0</v>
      </c>
      <c r="O42" s="1">
        <f t="shared" si="27"/>
        <v>0</v>
      </c>
      <c r="P42" s="1">
        <f t="shared" si="27"/>
        <v>0</v>
      </c>
      <c r="Q42" s="1">
        <f t="shared" si="27"/>
        <v>0</v>
      </c>
      <c r="R42" s="1">
        <f t="shared" si="27"/>
        <v>0</v>
      </c>
      <c r="S42" s="1">
        <f t="shared" si="27"/>
        <v>0</v>
      </c>
      <c r="T42" s="1">
        <f t="shared" si="27"/>
        <v>0</v>
      </c>
      <c r="U42" s="1">
        <f t="shared" si="27"/>
        <v>0</v>
      </c>
      <c r="V42" s="1">
        <f t="shared" si="27"/>
        <v>0</v>
      </c>
      <c r="BZ42" s="2"/>
      <c r="CA42" s="2">
        <f>INDEX($C$6:$BY$6,1,MATCH(MAX(CD17:EZ17),CD17:EZ17,0))</f>
        <v>1</v>
      </c>
      <c r="CB42" s="2" t="str">
        <f t="shared" si="23"/>
        <v>NEACSU Iulia</v>
      </c>
      <c r="CC42" s="1">
        <f>MAX(CD17:EZ17)</f>
        <v>39</v>
      </c>
    </row>
    <row r="43" spans="1:81" ht="12.75">
      <c r="A43" s="2">
        <v>12</v>
      </c>
      <c r="C43" s="1">
        <f t="shared" si="21"/>
        <v>0</v>
      </c>
      <c r="D43" s="1">
        <f aca="true" t="shared" si="28" ref="D43:V43">IF(ISTEXT(D18)=TRUE,1,0)</f>
        <v>0</v>
      </c>
      <c r="E43" s="1">
        <f t="shared" si="28"/>
        <v>0</v>
      </c>
      <c r="F43" s="1">
        <f t="shared" si="28"/>
        <v>0</v>
      </c>
      <c r="G43" s="1">
        <f t="shared" si="28"/>
        <v>0</v>
      </c>
      <c r="H43" s="1">
        <f t="shared" si="28"/>
        <v>0</v>
      </c>
      <c r="I43" s="1">
        <f t="shared" si="28"/>
        <v>0</v>
      </c>
      <c r="J43" s="1">
        <f t="shared" si="28"/>
        <v>0</v>
      </c>
      <c r="K43" s="1">
        <f t="shared" si="28"/>
        <v>0</v>
      </c>
      <c r="L43" s="1">
        <f t="shared" si="28"/>
        <v>0</v>
      </c>
      <c r="M43" s="1">
        <f t="shared" si="28"/>
        <v>0</v>
      </c>
      <c r="N43" s="1">
        <f t="shared" si="28"/>
        <v>0</v>
      </c>
      <c r="O43" s="1">
        <f t="shared" si="28"/>
        <v>0</v>
      </c>
      <c r="P43" s="1">
        <f t="shared" si="28"/>
        <v>0</v>
      </c>
      <c r="Q43" s="1">
        <f t="shared" si="28"/>
        <v>0</v>
      </c>
      <c r="R43" s="1">
        <f t="shared" si="28"/>
        <v>0</v>
      </c>
      <c r="S43" s="1">
        <f t="shared" si="28"/>
        <v>0</v>
      </c>
      <c r="T43" s="1">
        <f t="shared" si="28"/>
        <v>0</v>
      </c>
      <c r="U43" s="1">
        <f t="shared" si="28"/>
        <v>0</v>
      </c>
      <c r="V43" s="1">
        <f t="shared" si="28"/>
        <v>0</v>
      </c>
      <c r="BZ43" s="2"/>
      <c r="CA43" s="2">
        <f>INDEX($C$6:$BY$6,1,MATCH(MAX(CD18:EZ18),CD18:EZ18,0))</f>
        <v>1</v>
      </c>
      <c r="CB43" s="2" t="str">
        <f t="shared" si="23"/>
        <v>NEACSU Iulia</v>
      </c>
      <c r="CC43" s="1">
        <f>MAX(CD18:EZ18)</f>
        <v>90</v>
      </c>
    </row>
    <row r="44" spans="1:81" ht="12.75">
      <c r="A44" s="2">
        <v>13</v>
      </c>
      <c r="B44" s="1">
        <v>64</v>
      </c>
      <c r="C44" s="1">
        <f t="shared" si="21"/>
        <v>0</v>
      </c>
      <c r="D44" s="1">
        <f aca="true" t="shared" si="29" ref="D44:V44">IF(ISTEXT(D19)=TRUE,1,0)</f>
        <v>0</v>
      </c>
      <c r="E44" s="1">
        <f t="shared" si="29"/>
        <v>0</v>
      </c>
      <c r="F44" s="1">
        <f t="shared" si="29"/>
        <v>0</v>
      </c>
      <c r="G44" s="1">
        <f t="shared" si="29"/>
        <v>0</v>
      </c>
      <c r="H44" s="1">
        <f t="shared" si="29"/>
        <v>0</v>
      </c>
      <c r="I44" s="1">
        <f t="shared" si="29"/>
        <v>0</v>
      </c>
      <c r="J44" s="1">
        <f t="shared" si="29"/>
        <v>0</v>
      </c>
      <c r="K44" s="1">
        <f t="shared" si="29"/>
        <v>0</v>
      </c>
      <c r="L44" s="1">
        <f t="shared" si="29"/>
        <v>0</v>
      </c>
      <c r="M44" s="1">
        <f t="shared" si="29"/>
        <v>0</v>
      </c>
      <c r="N44" s="1">
        <f t="shared" si="29"/>
        <v>0</v>
      </c>
      <c r="O44" s="1">
        <f t="shared" si="29"/>
        <v>0</v>
      </c>
      <c r="P44" s="1">
        <f t="shared" si="29"/>
        <v>0</v>
      </c>
      <c r="Q44" s="1">
        <f t="shared" si="29"/>
        <v>0</v>
      </c>
      <c r="R44" s="1">
        <f t="shared" si="29"/>
        <v>0</v>
      </c>
      <c r="S44" s="1">
        <f t="shared" si="29"/>
        <v>0</v>
      </c>
      <c r="T44" s="1">
        <f t="shared" si="29"/>
        <v>0</v>
      </c>
      <c r="U44" s="1">
        <f t="shared" si="29"/>
        <v>0</v>
      </c>
      <c r="V44" s="1">
        <f t="shared" si="29"/>
        <v>0</v>
      </c>
      <c r="BZ44" s="2"/>
      <c r="CA44" s="2">
        <f>INDEX($C$6:$BY$6,1,MATCH(MAX(CD19:EZ19),CD19:EZ19,0))</f>
        <v>4</v>
      </c>
      <c r="CB44" s="2" t="str">
        <f t="shared" si="23"/>
        <v>CRIVEI Septimiu </v>
      </c>
      <c r="CC44" s="1">
        <f>MAX(CD19:EZ19)</f>
        <v>36</v>
      </c>
    </row>
    <row r="45" spans="1:81" ht="12.75">
      <c r="A45" s="2">
        <v>14</v>
      </c>
      <c r="BZ45" s="2"/>
      <c r="CA45" s="2">
        <f>INDEX($C$6:$BY$6,1,MATCH(MAX(CD20:EZ20),CD20:EZ20,0))</f>
        <v>1</v>
      </c>
      <c r="CB45" s="2" t="str">
        <f t="shared" si="23"/>
        <v>NEACSU Iulia</v>
      </c>
      <c r="CC45" s="1">
        <f>MAX(CD20:EZ20)</f>
        <v>99</v>
      </c>
    </row>
    <row r="46" spans="1:81" ht="12.75">
      <c r="A46" s="2">
        <v>15</v>
      </c>
      <c r="C46" s="1">
        <f t="shared" si="21"/>
        <v>0</v>
      </c>
      <c r="D46" s="1">
        <f aca="true" t="shared" si="30" ref="D46:V46">IF(ISTEXT(D21)=TRUE,1,0)</f>
        <v>0</v>
      </c>
      <c r="E46" s="1">
        <f t="shared" si="30"/>
        <v>0</v>
      </c>
      <c r="F46" s="1">
        <f t="shared" si="30"/>
        <v>0</v>
      </c>
      <c r="G46" s="1">
        <f t="shared" si="30"/>
        <v>0</v>
      </c>
      <c r="H46" s="1">
        <f t="shared" si="30"/>
        <v>0</v>
      </c>
      <c r="I46" s="1">
        <f t="shared" si="30"/>
        <v>0</v>
      </c>
      <c r="J46" s="1">
        <f t="shared" si="30"/>
        <v>0</v>
      </c>
      <c r="K46" s="1">
        <f t="shared" si="30"/>
        <v>0</v>
      </c>
      <c r="L46" s="1">
        <f t="shared" si="30"/>
        <v>0</v>
      </c>
      <c r="M46" s="1">
        <f t="shared" si="30"/>
        <v>0</v>
      </c>
      <c r="N46" s="1">
        <f t="shared" si="30"/>
        <v>0</v>
      </c>
      <c r="O46" s="1">
        <f t="shared" si="30"/>
        <v>0</v>
      </c>
      <c r="P46" s="1">
        <f t="shared" si="30"/>
        <v>0</v>
      </c>
      <c r="Q46" s="1">
        <f t="shared" si="30"/>
        <v>0</v>
      </c>
      <c r="R46" s="1">
        <f t="shared" si="30"/>
        <v>0</v>
      </c>
      <c r="S46" s="1">
        <f t="shared" si="30"/>
        <v>0</v>
      </c>
      <c r="T46" s="1">
        <f t="shared" si="30"/>
        <v>0</v>
      </c>
      <c r="U46" s="1">
        <f t="shared" si="30"/>
        <v>0</v>
      </c>
      <c r="V46" s="1">
        <f t="shared" si="30"/>
        <v>0</v>
      </c>
      <c r="BZ46" s="2"/>
      <c r="CA46" s="2">
        <f>INDEX($C$6:$BY$6,1,MATCH(MAX(CD21:EZ21),CD21:EZ21,0))</f>
        <v>1</v>
      </c>
      <c r="CB46" s="2" t="str">
        <f t="shared" si="23"/>
        <v>NEACSU Iulia</v>
      </c>
      <c r="CC46" s="1">
        <f>MAX(CD21:EZ21)</f>
        <v>29</v>
      </c>
    </row>
    <row r="47" spans="1:81" ht="12.75">
      <c r="A47" s="2">
        <v>16</v>
      </c>
      <c r="C47" s="1">
        <f>IF(ISTEXT(#REF!)=TRUE,1,0)</f>
        <v>0</v>
      </c>
      <c r="D47" s="1">
        <f>IF(ISTEXT(#REF!)=TRUE,1,0)</f>
        <v>0</v>
      </c>
      <c r="E47" s="1">
        <f>IF(ISTEXT(#REF!)=TRUE,1,0)</f>
        <v>0</v>
      </c>
      <c r="F47" s="1">
        <f>IF(ISTEXT(#REF!)=TRUE,1,0)</f>
        <v>0</v>
      </c>
      <c r="G47" s="1">
        <f>IF(ISTEXT(#REF!)=TRUE,1,0)</f>
        <v>0</v>
      </c>
      <c r="H47" s="1">
        <f>IF(ISTEXT(#REF!)=TRUE,1,0)</f>
        <v>0</v>
      </c>
      <c r="I47" s="1">
        <f>IF(ISTEXT(#REF!)=TRUE,1,0)</f>
        <v>0</v>
      </c>
      <c r="J47" s="1">
        <f>IF(ISTEXT(#REF!)=TRUE,1,0)</f>
        <v>0</v>
      </c>
      <c r="K47" s="1">
        <f>IF(ISTEXT(#REF!)=TRUE,1,0)</f>
        <v>0</v>
      </c>
      <c r="L47" s="1">
        <f>IF(ISTEXT(#REF!)=TRUE,1,0)</f>
        <v>0</v>
      </c>
      <c r="M47" s="1">
        <f>IF(ISTEXT(#REF!)=TRUE,1,0)</f>
        <v>0</v>
      </c>
      <c r="N47" s="1">
        <f>IF(ISTEXT(#REF!)=TRUE,1,0)</f>
        <v>0</v>
      </c>
      <c r="O47" s="1">
        <f>IF(ISTEXT(#REF!)=TRUE,1,0)</f>
        <v>0</v>
      </c>
      <c r="P47" s="1">
        <f>IF(ISTEXT(#REF!)=TRUE,1,0)</f>
        <v>0</v>
      </c>
      <c r="Q47" s="1">
        <f>IF(ISTEXT(#REF!)=TRUE,1,0)</f>
        <v>0</v>
      </c>
      <c r="R47" s="1">
        <f>IF(ISTEXT(#REF!)=TRUE,1,0)</f>
        <v>0</v>
      </c>
      <c r="S47" s="1">
        <f>IF(ISTEXT(#REF!)=TRUE,1,0)</f>
        <v>0</v>
      </c>
      <c r="T47" s="1">
        <f>IF(ISTEXT(#REF!)=TRUE,1,0)</f>
        <v>0</v>
      </c>
      <c r="U47" s="1">
        <f>IF(ISTEXT(#REF!)=TRUE,1,0)</f>
        <v>0</v>
      </c>
      <c r="V47" s="1">
        <f>IF(ISTEXT(#REF!)=TRUE,1,0)</f>
        <v>0</v>
      </c>
      <c r="BZ47" s="2"/>
      <c r="CA47" s="2" t="e">
        <f>INDEX($C$6:$BY$6,1,MATCH(MAX(#REF!),#REF!,0))</f>
        <v>#REF!</v>
      </c>
      <c r="CB47" s="2" t="e">
        <f t="shared" si="23"/>
        <v>#REF!</v>
      </c>
      <c r="CC47" s="1" t="e">
        <f>MAX(#REF!)</f>
        <v>#REF!</v>
      </c>
    </row>
    <row r="48" spans="1:81" ht="12.75">
      <c r="A48" s="2">
        <v>17</v>
      </c>
      <c r="C48" s="1">
        <f>IF(ISTEXT(#REF!)=TRUE,1,0)</f>
        <v>0</v>
      </c>
      <c r="D48" s="1">
        <f>IF(ISTEXT(#REF!)=TRUE,1,0)</f>
        <v>0</v>
      </c>
      <c r="E48" s="1">
        <f>IF(ISTEXT(#REF!)=TRUE,1,0)</f>
        <v>0</v>
      </c>
      <c r="F48" s="1">
        <f>IF(ISTEXT(#REF!)=TRUE,1,0)</f>
        <v>0</v>
      </c>
      <c r="G48" s="1">
        <f>IF(ISTEXT(#REF!)=TRUE,1,0)</f>
        <v>0</v>
      </c>
      <c r="H48" s="1">
        <f>IF(ISTEXT(#REF!)=TRUE,1,0)</f>
        <v>0</v>
      </c>
      <c r="I48" s="1">
        <f>IF(ISTEXT(#REF!)=TRUE,1,0)</f>
        <v>0</v>
      </c>
      <c r="J48" s="1">
        <f>IF(ISTEXT(#REF!)=TRUE,1,0)</f>
        <v>0</v>
      </c>
      <c r="K48" s="1">
        <f>IF(ISTEXT(#REF!)=TRUE,1,0)</f>
        <v>0</v>
      </c>
      <c r="L48" s="1">
        <f>IF(ISTEXT(#REF!)=TRUE,1,0)</f>
        <v>0</v>
      </c>
      <c r="M48" s="1">
        <f>IF(ISTEXT(#REF!)=TRUE,1,0)</f>
        <v>0</v>
      </c>
      <c r="N48" s="1">
        <f>IF(ISTEXT(#REF!)=TRUE,1,0)</f>
        <v>0</v>
      </c>
      <c r="O48" s="1">
        <f>IF(ISTEXT(#REF!)=TRUE,1,0)</f>
        <v>0</v>
      </c>
      <c r="P48" s="1">
        <f>IF(ISTEXT(#REF!)=TRUE,1,0)</f>
        <v>0</v>
      </c>
      <c r="Q48" s="1">
        <f>IF(ISTEXT(#REF!)=TRUE,1,0)</f>
        <v>0</v>
      </c>
      <c r="R48" s="1">
        <f>IF(ISTEXT(#REF!)=TRUE,1,0)</f>
        <v>0</v>
      </c>
      <c r="S48" s="1">
        <f>IF(ISTEXT(#REF!)=TRUE,1,0)</f>
        <v>0</v>
      </c>
      <c r="T48" s="1">
        <f>IF(ISTEXT(#REF!)=TRUE,1,0)</f>
        <v>0</v>
      </c>
      <c r="U48" s="1">
        <f>IF(ISTEXT(#REF!)=TRUE,1,0)</f>
        <v>0</v>
      </c>
      <c r="V48" s="1">
        <f>IF(ISTEXT(#REF!)=TRUE,1,0)</f>
        <v>0</v>
      </c>
      <c r="BZ48" s="2"/>
      <c r="CA48" s="2" t="e">
        <f>INDEX($C$6:$BY$6,1,MATCH(MAX(#REF!),#REF!,0))</f>
        <v>#REF!</v>
      </c>
      <c r="CB48" s="2" t="e">
        <f t="shared" si="23"/>
        <v>#REF!</v>
      </c>
      <c r="CC48" s="1" t="e">
        <f>MAX(#REF!)</f>
        <v>#REF!</v>
      </c>
    </row>
    <row r="49" spans="1:81" ht="12.75">
      <c r="A49" s="2">
        <v>18</v>
      </c>
      <c r="C49" s="1">
        <f>IF(ISTEXT(#REF!)=TRUE,1,0)</f>
        <v>0</v>
      </c>
      <c r="D49" s="1">
        <f>IF(ISTEXT(#REF!)=TRUE,1,0)</f>
        <v>0</v>
      </c>
      <c r="E49" s="1">
        <f>IF(ISTEXT(#REF!)=TRUE,1,0)</f>
        <v>0</v>
      </c>
      <c r="F49" s="1">
        <f>IF(ISTEXT(#REF!)=TRUE,1,0)</f>
        <v>0</v>
      </c>
      <c r="G49" s="1">
        <f>IF(ISTEXT(#REF!)=TRUE,1,0)</f>
        <v>0</v>
      </c>
      <c r="H49" s="1">
        <f>IF(ISTEXT(#REF!)=TRUE,1,0)</f>
        <v>0</v>
      </c>
      <c r="I49" s="1">
        <f>IF(ISTEXT(#REF!)=TRUE,1,0)</f>
        <v>0</v>
      </c>
      <c r="J49" s="1">
        <f>IF(ISTEXT(#REF!)=TRUE,1,0)</f>
        <v>0</v>
      </c>
      <c r="K49" s="1">
        <f>IF(ISTEXT(#REF!)=TRUE,1,0)</f>
        <v>0</v>
      </c>
      <c r="L49" s="1">
        <f>IF(ISTEXT(#REF!)=TRUE,1,0)</f>
        <v>0</v>
      </c>
      <c r="M49" s="1">
        <f>IF(ISTEXT(#REF!)=TRUE,1,0)</f>
        <v>0</v>
      </c>
      <c r="N49" s="1">
        <f>IF(ISTEXT(#REF!)=TRUE,1,0)</f>
        <v>0</v>
      </c>
      <c r="O49" s="1">
        <f>IF(ISTEXT(#REF!)=TRUE,1,0)</f>
        <v>0</v>
      </c>
      <c r="P49" s="1">
        <f>IF(ISTEXT(#REF!)=TRUE,1,0)</f>
        <v>0</v>
      </c>
      <c r="Q49" s="1">
        <f>IF(ISTEXT(#REF!)=TRUE,1,0)</f>
        <v>0</v>
      </c>
      <c r="R49" s="1">
        <f>IF(ISTEXT(#REF!)=TRUE,1,0)</f>
        <v>0</v>
      </c>
      <c r="S49" s="1">
        <f>IF(ISTEXT(#REF!)=TRUE,1,0)</f>
        <v>0</v>
      </c>
      <c r="T49" s="1">
        <f>IF(ISTEXT(#REF!)=TRUE,1,0)</f>
        <v>0</v>
      </c>
      <c r="U49" s="1">
        <f>IF(ISTEXT(#REF!)=TRUE,1,0)</f>
        <v>0</v>
      </c>
      <c r="V49" s="1">
        <f>IF(ISTEXT(#REF!)=TRUE,1,0)</f>
        <v>0</v>
      </c>
      <c r="BZ49" s="2"/>
      <c r="CA49" s="2" t="e">
        <f>INDEX($C$6:$BY$6,1,MATCH(MAX(#REF!),#REF!,0))</f>
        <v>#REF!</v>
      </c>
      <c r="CB49" s="2" t="e">
        <f t="shared" si="23"/>
        <v>#REF!</v>
      </c>
      <c r="CC49" s="1" t="e">
        <f>MAX(#REF!)</f>
        <v>#REF!</v>
      </c>
    </row>
    <row r="50" spans="1:81" ht="12.75">
      <c r="A50" s="2">
        <v>19</v>
      </c>
      <c r="C50" s="1">
        <f>IF(ISTEXT(#REF!)=TRUE,1,0)</f>
        <v>0</v>
      </c>
      <c r="D50" s="1">
        <f>IF(ISTEXT(#REF!)=TRUE,1,0)</f>
        <v>0</v>
      </c>
      <c r="E50" s="1">
        <f>IF(ISTEXT(#REF!)=TRUE,1,0)</f>
        <v>0</v>
      </c>
      <c r="F50" s="1">
        <f>IF(ISTEXT(#REF!)=TRUE,1,0)</f>
        <v>0</v>
      </c>
      <c r="G50" s="1">
        <f>IF(ISTEXT(#REF!)=TRUE,1,0)</f>
        <v>0</v>
      </c>
      <c r="H50" s="1">
        <f>IF(ISTEXT(#REF!)=TRUE,1,0)</f>
        <v>0</v>
      </c>
      <c r="I50" s="1">
        <f>IF(ISTEXT(#REF!)=TRUE,1,0)</f>
        <v>0</v>
      </c>
      <c r="J50" s="1">
        <f>IF(ISTEXT(#REF!)=TRUE,1,0)</f>
        <v>0</v>
      </c>
      <c r="K50" s="1">
        <f>IF(ISTEXT(#REF!)=TRUE,1,0)</f>
        <v>0</v>
      </c>
      <c r="L50" s="1">
        <f>IF(ISTEXT(#REF!)=TRUE,1,0)</f>
        <v>0</v>
      </c>
      <c r="M50" s="1">
        <f>IF(ISTEXT(#REF!)=TRUE,1,0)</f>
        <v>0</v>
      </c>
      <c r="N50" s="1">
        <f>IF(ISTEXT(#REF!)=TRUE,1,0)</f>
        <v>0</v>
      </c>
      <c r="O50" s="1">
        <f>IF(ISTEXT(#REF!)=TRUE,1,0)</f>
        <v>0</v>
      </c>
      <c r="P50" s="1">
        <f>IF(ISTEXT(#REF!)=TRUE,1,0)</f>
        <v>0</v>
      </c>
      <c r="Q50" s="1">
        <f>IF(ISTEXT(#REF!)=TRUE,1,0)</f>
        <v>0</v>
      </c>
      <c r="R50" s="1">
        <f>IF(ISTEXT(#REF!)=TRUE,1,0)</f>
        <v>0</v>
      </c>
      <c r="S50" s="1">
        <f>IF(ISTEXT(#REF!)=TRUE,1,0)</f>
        <v>0</v>
      </c>
      <c r="T50" s="1">
        <f>IF(ISTEXT(#REF!)=TRUE,1,0)</f>
        <v>0</v>
      </c>
      <c r="U50" s="1">
        <f>IF(ISTEXT(#REF!)=TRUE,1,0)</f>
        <v>0</v>
      </c>
      <c r="V50" s="1">
        <f>IF(ISTEXT(#REF!)=TRUE,1,0)</f>
        <v>0</v>
      </c>
      <c r="BZ50" s="2"/>
      <c r="CA50" s="2" t="e">
        <f>INDEX($C$6:$BY$6,1,MATCH(MAX(#REF!),#REF!,0))</f>
        <v>#REF!</v>
      </c>
      <c r="CB50" s="2" t="e">
        <f t="shared" si="23"/>
        <v>#REF!</v>
      </c>
      <c r="CC50" s="1" t="e">
        <f>MAX(#REF!)</f>
        <v>#REF!</v>
      </c>
    </row>
    <row r="51" spans="1:81" ht="12.75">
      <c r="A51" s="2">
        <v>20</v>
      </c>
      <c r="C51" s="1">
        <f>IF(ISTEXT(#REF!)=TRUE,1,0)</f>
        <v>0</v>
      </c>
      <c r="D51" s="1">
        <f>IF(ISTEXT(#REF!)=TRUE,1,0)</f>
        <v>0</v>
      </c>
      <c r="E51" s="1">
        <f>IF(ISTEXT(#REF!)=TRUE,1,0)</f>
        <v>0</v>
      </c>
      <c r="F51" s="1">
        <f>IF(ISTEXT(#REF!)=TRUE,1,0)</f>
        <v>0</v>
      </c>
      <c r="G51" s="1">
        <f>IF(ISTEXT(#REF!)=TRUE,1,0)</f>
        <v>0</v>
      </c>
      <c r="H51" s="1">
        <f>IF(ISTEXT(#REF!)=TRUE,1,0)</f>
        <v>0</v>
      </c>
      <c r="I51" s="1">
        <f>IF(ISTEXT(#REF!)=TRUE,1,0)</f>
        <v>0</v>
      </c>
      <c r="J51" s="1">
        <f>IF(ISTEXT(#REF!)=TRUE,1,0)</f>
        <v>0</v>
      </c>
      <c r="K51" s="1">
        <f>IF(ISTEXT(#REF!)=TRUE,1,0)</f>
        <v>0</v>
      </c>
      <c r="L51" s="1">
        <f>IF(ISTEXT(#REF!)=TRUE,1,0)</f>
        <v>0</v>
      </c>
      <c r="M51" s="1">
        <f>IF(ISTEXT(#REF!)=TRUE,1,0)</f>
        <v>0</v>
      </c>
      <c r="N51" s="1">
        <f>IF(ISTEXT(#REF!)=TRUE,1,0)</f>
        <v>0</v>
      </c>
      <c r="O51" s="1">
        <f>IF(ISTEXT(#REF!)=TRUE,1,0)</f>
        <v>0</v>
      </c>
      <c r="P51" s="1">
        <f>IF(ISTEXT(#REF!)=TRUE,1,0)</f>
        <v>0</v>
      </c>
      <c r="Q51" s="1">
        <f>IF(ISTEXT(#REF!)=TRUE,1,0)</f>
        <v>0</v>
      </c>
      <c r="R51" s="1">
        <f>IF(ISTEXT(#REF!)=TRUE,1,0)</f>
        <v>0</v>
      </c>
      <c r="S51" s="1">
        <f>IF(ISTEXT(#REF!)=TRUE,1,0)</f>
        <v>0</v>
      </c>
      <c r="T51" s="1">
        <f>IF(ISTEXT(#REF!)=TRUE,1,0)</f>
        <v>0</v>
      </c>
      <c r="U51" s="1">
        <f>IF(ISTEXT(#REF!)=TRUE,1,0)</f>
        <v>0</v>
      </c>
      <c r="V51" s="1">
        <f>IF(ISTEXT(#REF!)=TRUE,1,0)</f>
        <v>0</v>
      </c>
      <c r="BZ51" s="2"/>
      <c r="CA51" s="2" t="e">
        <f>INDEX($C$6:$BY$6,1,MATCH(MAX(#REF!),#REF!,0))</f>
        <v>#REF!</v>
      </c>
      <c r="CB51" s="2" t="e">
        <f t="shared" si="23"/>
        <v>#REF!</v>
      </c>
      <c r="CC51" s="1" t="e">
        <f>MAX(#REF!)</f>
        <v>#REF!</v>
      </c>
    </row>
    <row r="52" spans="1:81" ht="12.75">
      <c r="A52" s="2">
        <v>21</v>
      </c>
      <c r="C52" s="1">
        <f>IF(ISTEXT(#REF!)=TRUE,1,0)</f>
        <v>0</v>
      </c>
      <c r="D52" s="1">
        <f>IF(ISTEXT(#REF!)=TRUE,1,0)</f>
        <v>0</v>
      </c>
      <c r="E52" s="1">
        <f>IF(ISTEXT(#REF!)=TRUE,1,0)</f>
        <v>0</v>
      </c>
      <c r="F52" s="1">
        <f>IF(ISTEXT(#REF!)=TRUE,1,0)</f>
        <v>0</v>
      </c>
      <c r="G52" s="1">
        <f>IF(ISTEXT(#REF!)=TRUE,1,0)</f>
        <v>0</v>
      </c>
      <c r="H52" s="1">
        <f>IF(ISTEXT(#REF!)=TRUE,1,0)</f>
        <v>0</v>
      </c>
      <c r="I52" s="1">
        <f>IF(ISTEXT(#REF!)=TRUE,1,0)</f>
        <v>0</v>
      </c>
      <c r="J52" s="1">
        <f>IF(ISTEXT(#REF!)=TRUE,1,0)</f>
        <v>0</v>
      </c>
      <c r="K52" s="1">
        <f>IF(ISTEXT(#REF!)=TRUE,1,0)</f>
        <v>0</v>
      </c>
      <c r="L52" s="1">
        <f>IF(ISTEXT(#REF!)=TRUE,1,0)</f>
        <v>0</v>
      </c>
      <c r="M52" s="1">
        <f>IF(ISTEXT(#REF!)=TRUE,1,0)</f>
        <v>0</v>
      </c>
      <c r="N52" s="1">
        <f>IF(ISTEXT(#REF!)=TRUE,1,0)</f>
        <v>0</v>
      </c>
      <c r="O52" s="1">
        <f>IF(ISTEXT(#REF!)=TRUE,1,0)</f>
        <v>0</v>
      </c>
      <c r="P52" s="1">
        <f>IF(ISTEXT(#REF!)=TRUE,1,0)</f>
        <v>0</v>
      </c>
      <c r="Q52" s="1">
        <f>IF(ISTEXT(#REF!)=TRUE,1,0)</f>
        <v>0</v>
      </c>
      <c r="R52" s="1">
        <f>IF(ISTEXT(#REF!)=TRUE,1,0)</f>
        <v>0</v>
      </c>
      <c r="S52" s="1">
        <f>IF(ISTEXT(#REF!)=TRUE,1,0)</f>
        <v>0</v>
      </c>
      <c r="T52" s="1">
        <f>IF(ISTEXT(#REF!)=TRUE,1,0)</f>
        <v>0</v>
      </c>
      <c r="U52" s="1">
        <f>IF(ISTEXT(#REF!)=TRUE,1,0)</f>
        <v>0</v>
      </c>
      <c r="V52" s="1">
        <f>IF(ISTEXT(#REF!)=TRUE,1,0)</f>
        <v>0</v>
      </c>
      <c r="BZ52" s="2"/>
      <c r="CA52" s="2" t="e">
        <f>INDEX($C$6:$BY$6,1,MATCH(MAX(#REF!),#REF!,0))</f>
        <v>#REF!</v>
      </c>
      <c r="CB52" s="2" t="e">
        <f t="shared" si="23"/>
        <v>#REF!</v>
      </c>
      <c r="CC52" s="1" t="e">
        <f>MAX(#REF!)</f>
        <v>#REF!</v>
      </c>
    </row>
    <row r="53" spans="1:81" ht="12.75">
      <c r="A53" s="2">
        <v>22</v>
      </c>
      <c r="C53" s="1">
        <f>IF(ISTEXT(#REF!)=TRUE,1,0)</f>
        <v>0</v>
      </c>
      <c r="D53" s="1">
        <f>IF(ISTEXT(#REF!)=TRUE,1,0)</f>
        <v>0</v>
      </c>
      <c r="E53" s="1">
        <f>IF(ISTEXT(#REF!)=TRUE,1,0)</f>
        <v>0</v>
      </c>
      <c r="F53" s="1">
        <f>IF(ISTEXT(#REF!)=TRUE,1,0)</f>
        <v>0</v>
      </c>
      <c r="G53" s="1">
        <f>IF(ISTEXT(#REF!)=TRUE,1,0)</f>
        <v>0</v>
      </c>
      <c r="H53" s="1">
        <f>IF(ISTEXT(#REF!)=TRUE,1,0)</f>
        <v>0</v>
      </c>
      <c r="I53" s="1">
        <f>IF(ISTEXT(#REF!)=TRUE,1,0)</f>
        <v>0</v>
      </c>
      <c r="J53" s="1">
        <f>IF(ISTEXT(#REF!)=TRUE,1,0)</f>
        <v>0</v>
      </c>
      <c r="K53" s="1">
        <f>IF(ISTEXT(#REF!)=TRUE,1,0)</f>
        <v>0</v>
      </c>
      <c r="L53" s="1">
        <f>IF(ISTEXT(#REF!)=TRUE,1,0)</f>
        <v>0</v>
      </c>
      <c r="M53" s="1">
        <f>IF(ISTEXT(#REF!)=TRUE,1,0)</f>
        <v>0</v>
      </c>
      <c r="N53" s="1">
        <f>IF(ISTEXT(#REF!)=TRUE,1,0)</f>
        <v>0</v>
      </c>
      <c r="O53" s="1">
        <f>IF(ISTEXT(#REF!)=TRUE,1,0)</f>
        <v>0</v>
      </c>
      <c r="P53" s="1">
        <f>IF(ISTEXT(#REF!)=TRUE,1,0)</f>
        <v>0</v>
      </c>
      <c r="Q53" s="1">
        <f>IF(ISTEXT(#REF!)=TRUE,1,0)</f>
        <v>0</v>
      </c>
      <c r="R53" s="1">
        <f>IF(ISTEXT(#REF!)=TRUE,1,0)</f>
        <v>0</v>
      </c>
      <c r="S53" s="1">
        <f>IF(ISTEXT(#REF!)=TRUE,1,0)</f>
        <v>0</v>
      </c>
      <c r="T53" s="1">
        <f>IF(ISTEXT(#REF!)=TRUE,1,0)</f>
        <v>0</v>
      </c>
      <c r="U53" s="1">
        <f>IF(ISTEXT(#REF!)=TRUE,1,0)</f>
        <v>0</v>
      </c>
      <c r="V53" s="1">
        <f>IF(ISTEXT(#REF!)=TRUE,1,0)</f>
        <v>0</v>
      </c>
      <c r="BZ53" s="2"/>
      <c r="CA53" s="2" t="e">
        <f>INDEX($C$6:$BY$6,1,MATCH(MAX(#REF!),#REF!,0))</f>
        <v>#REF!</v>
      </c>
      <c r="CB53" s="2" t="e">
        <f t="shared" si="23"/>
        <v>#REF!</v>
      </c>
      <c r="CC53" s="1" t="e">
        <f>MAX(#REF!)</f>
        <v>#REF!</v>
      </c>
    </row>
    <row r="54" spans="1:81" ht="12.75">
      <c r="A54" s="2">
        <v>23</v>
      </c>
      <c r="C54" s="1">
        <f>IF(ISTEXT(#REF!)=TRUE,1,0)</f>
        <v>0</v>
      </c>
      <c r="D54" s="1">
        <f>IF(ISTEXT(#REF!)=TRUE,1,0)</f>
        <v>0</v>
      </c>
      <c r="E54" s="1">
        <f>IF(ISTEXT(#REF!)=TRUE,1,0)</f>
        <v>0</v>
      </c>
      <c r="F54" s="1">
        <f>IF(ISTEXT(#REF!)=TRUE,1,0)</f>
        <v>0</v>
      </c>
      <c r="G54" s="1">
        <f>IF(ISTEXT(#REF!)=TRUE,1,0)</f>
        <v>0</v>
      </c>
      <c r="H54" s="1">
        <f>IF(ISTEXT(#REF!)=TRUE,1,0)</f>
        <v>0</v>
      </c>
      <c r="I54" s="1">
        <f>IF(ISTEXT(#REF!)=TRUE,1,0)</f>
        <v>0</v>
      </c>
      <c r="J54" s="1">
        <f>IF(ISTEXT(#REF!)=TRUE,1,0)</f>
        <v>0</v>
      </c>
      <c r="K54" s="1">
        <f>IF(ISTEXT(#REF!)=TRUE,1,0)</f>
        <v>0</v>
      </c>
      <c r="L54" s="1">
        <f>IF(ISTEXT(#REF!)=TRUE,1,0)</f>
        <v>0</v>
      </c>
      <c r="M54" s="1">
        <f>IF(ISTEXT(#REF!)=TRUE,1,0)</f>
        <v>0</v>
      </c>
      <c r="N54" s="1">
        <f>IF(ISTEXT(#REF!)=TRUE,1,0)</f>
        <v>0</v>
      </c>
      <c r="O54" s="1">
        <f>IF(ISTEXT(#REF!)=TRUE,1,0)</f>
        <v>0</v>
      </c>
      <c r="P54" s="1">
        <f>IF(ISTEXT(#REF!)=TRUE,1,0)</f>
        <v>0</v>
      </c>
      <c r="Q54" s="1">
        <f>IF(ISTEXT(#REF!)=TRUE,1,0)</f>
        <v>0</v>
      </c>
      <c r="R54" s="1">
        <f>IF(ISTEXT(#REF!)=TRUE,1,0)</f>
        <v>0</v>
      </c>
      <c r="S54" s="1">
        <f>IF(ISTEXT(#REF!)=TRUE,1,0)</f>
        <v>0</v>
      </c>
      <c r="T54" s="1">
        <f>IF(ISTEXT(#REF!)=TRUE,1,0)</f>
        <v>0</v>
      </c>
      <c r="U54" s="1">
        <f>IF(ISTEXT(#REF!)=TRUE,1,0)</f>
        <v>0</v>
      </c>
      <c r="V54" s="1">
        <f>IF(ISTEXT(#REF!)=TRUE,1,0)</f>
        <v>0</v>
      </c>
      <c r="BZ54" s="2"/>
      <c r="CA54" s="2" t="e">
        <f>INDEX($C$6:$BY$6,1,MATCH(MAX(#REF!),#REF!,0))</f>
        <v>#REF!</v>
      </c>
      <c r="CB54" s="2" t="e">
        <f t="shared" si="23"/>
        <v>#REF!</v>
      </c>
      <c r="CC54" s="1" t="e">
        <f>MAX(#REF!)</f>
        <v>#REF!</v>
      </c>
    </row>
    <row r="55" spans="1:81" ht="12.75">
      <c r="A55" s="2">
        <v>24</v>
      </c>
      <c r="C55" s="1">
        <f>IF(ISTEXT(#REF!)=TRUE,1,0)</f>
        <v>0</v>
      </c>
      <c r="D55" s="1">
        <f>IF(ISTEXT(#REF!)=TRUE,1,0)</f>
        <v>0</v>
      </c>
      <c r="E55" s="1">
        <f>IF(ISTEXT(#REF!)=TRUE,1,0)</f>
        <v>0</v>
      </c>
      <c r="F55" s="1">
        <f>IF(ISTEXT(#REF!)=TRUE,1,0)</f>
        <v>0</v>
      </c>
      <c r="G55" s="1">
        <f>IF(ISTEXT(#REF!)=TRUE,1,0)</f>
        <v>0</v>
      </c>
      <c r="H55" s="1">
        <f>IF(ISTEXT(#REF!)=TRUE,1,0)</f>
        <v>0</v>
      </c>
      <c r="I55" s="1">
        <f>IF(ISTEXT(#REF!)=TRUE,1,0)</f>
        <v>0</v>
      </c>
      <c r="J55" s="1">
        <f>IF(ISTEXT(#REF!)=TRUE,1,0)</f>
        <v>0</v>
      </c>
      <c r="K55" s="1">
        <f>IF(ISTEXT(#REF!)=TRUE,1,0)</f>
        <v>0</v>
      </c>
      <c r="L55" s="1">
        <f>IF(ISTEXT(#REF!)=TRUE,1,0)</f>
        <v>0</v>
      </c>
      <c r="M55" s="1">
        <f>IF(ISTEXT(#REF!)=TRUE,1,0)</f>
        <v>0</v>
      </c>
      <c r="N55" s="1">
        <f>IF(ISTEXT(#REF!)=TRUE,1,0)</f>
        <v>0</v>
      </c>
      <c r="O55" s="1">
        <f>IF(ISTEXT(#REF!)=TRUE,1,0)</f>
        <v>0</v>
      </c>
      <c r="P55" s="1">
        <f>IF(ISTEXT(#REF!)=TRUE,1,0)</f>
        <v>0</v>
      </c>
      <c r="Q55" s="1">
        <f>IF(ISTEXT(#REF!)=TRUE,1,0)</f>
        <v>0</v>
      </c>
      <c r="R55" s="1">
        <f>IF(ISTEXT(#REF!)=TRUE,1,0)</f>
        <v>0</v>
      </c>
      <c r="S55" s="1">
        <f>IF(ISTEXT(#REF!)=TRUE,1,0)</f>
        <v>0</v>
      </c>
      <c r="T55" s="1">
        <f>IF(ISTEXT(#REF!)=TRUE,1,0)</f>
        <v>0</v>
      </c>
      <c r="U55" s="1">
        <f>IF(ISTEXT(#REF!)=TRUE,1,0)</f>
        <v>0</v>
      </c>
      <c r="V55" s="1">
        <f>IF(ISTEXT(#REF!)=TRUE,1,0)</f>
        <v>0</v>
      </c>
      <c r="BZ55" s="2"/>
      <c r="CA55" s="2" t="e">
        <f>INDEX($C$6:$BY$6,1,MATCH(MAX(#REF!),#REF!,0))</f>
        <v>#REF!</v>
      </c>
      <c r="CB55" s="2" t="e">
        <f t="shared" si="23"/>
        <v>#REF!</v>
      </c>
      <c r="CC55" s="1" t="e">
        <f>MAX(#REF!)</f>
        <v>#REF!</v>
      </c>
    </row>
    <row r="56" spans="1:81" ht="12.75">
      <c r="A56" s="2">
        <v>25</v>
      </c>
      <c r="C56" s="1">
        <f>IF(ISTEXT(#REF!)=TRUE,1,0)</f>
        <v>0</v>
      </c>
      <c r="D56" s="1">
        <f>IF(ISTEXT(#REF!)=TRUE,1,0)</f>
        <v>0</v>
      </c>
      <c r="E56" s="1">
        <f>IF(ISTEXT(#REF!)=TRUE,1,0)</f>
        <v>0</v>
      </c>
      <c r="F56" s="1">
        <f>IF(ISTEXT(#REF!)=TRUE,1,0)</f>
        <v>0</v>
      </c>
      <c r="G56" s="1">
        <f>IF(ISTEXT(#REF!)=TRUE,1,0)</f>
        <v>0</v>
      </c>
      <c r="H56" s="1">
        <f>IF(ISTEXT(#REF!)=TRUE,1,0)</f>
        <v>0</v>
      </c>
      <c r="I56" s="1">
        <f>IF(ISTEXT(#REF!)=TRUE,1,0)</f>
        <v>0</v>
      </c>
      <c r="J56" s="1">
        <f>IF(ISTEXT(#REF!)=TRUE,1,0)</f>
        <v>0</v>
      </c>
      <c r="K56" s="1">
        <f>IF(ISTEXT(#REF!)=TRUE,1,0)</f>
        <v>0</v>
      </c>
      <c r="L56" s="1">
        <f>IF(ISTEXT(#REF!)=TRUE,1,0)</f>
        <v>0</v>
      </c>
      <c r="M56" s="1">
        <f>IF(ISTEXT(#REF!)=TRUE,1,0)</f>
        <v>0</v>
      </c>
      <c r="N56" s="1">
        <f>IF(ISTEXT(#REF!)=TRUE,1,0)</f>
        <v>0</v>
      </c>
      <c r="O56" s="1">
        <f>IF(ISTEXT(#REF!)=TRUE,1,0)</f>
        <v>0</v>
      </c>
      <c r="P56" s="1">
        <f>IF(ISTEXT(#REF!)=TRUE,1,0)</f>
        <v>0</v>
      </c>
      <c r="Q56" s="1">
        <f>IF(ISTEXT(#REF!)=TRUE,1,0)</f>
        <v>0</v>
      </c>
      <c r="R56" s="1">
        <f>IF(ISTEXT(#REF!)=TRUE,1,0)</f>
        <v>0</v>
      </c>
      <c r="S56" s="1">
        <f>IF(ISTEXT(#REF!)=TRUE,1,0)</f>
        <v>0</v>
      </c>
      <c r="T56" s="1">
        <f>IF(ISTEXT(#REF!)=TRUE,1,0)</f>
        <v>0</v>
      </c>
      <c r="U56" s="1">
        <f>IF(ISTEXT(#REF!)=TRUE,1,0)</f>
        <v>0</v>
      </c>
      <c r="V56" s="1">
        <f>IF(ISTEXT(#REF!)=TRUE,1,0)</f>
        <v>0</v>
      </c>
      <c r="BZ56" s="2"/>
      <c r="CA56" s="2" t="e">
        <f>INDEX($C$6:$BY$6,1,MATCH(MAX(#REF!),#REF!,0))</f>
        <v>#REF!</v>
      </c>
      <c r="CB56" s="2" t="e">
        <f t="shared" si="23"/>
        <v>#REF!</v>
      </c>
      <c r="CC56" s="1" t="e">
        <f>MAX(#REF!)</f>
        <v>#REF!</v>
      </c>
    </row>
    <row r="57" spans="1:81" ht="12.75">
      <c r="A57" s="2">
        <v>26</v>
      </c>
      <c r="C57" s="1">
        <f>IF(ISTEXT(#REF!)=TRUE,1,0)</f>
        <v>0</v>
      </c>
      <c r="D57" s="1">
        <f>IF(ISTEXT(#REF!)=TRUE,1,0)</f>
        <v>0</v>
      </c>
      <c r="E57" s="1">
        <f>IF(ISTEXT(#REF!)=TRUE,1,0)</f>
        <v>0</v>
      </c>
      <c r="F57" s="1">
        <f>IF(ISTEXT(#REF!)=TRUE,1,0)</f>
        <v>0</v>
      </c>
      <c r="G57" s="1">
        <f>IF(ISTEXT(#REF!)=TRUE,1,0)</f>
        <v>0</v>
      </c>
      <c r="H57" s="1">
        <f>IF(ISTEXT(#REF!)=TRUE,1,0)</f>
        <v>0</v>
      </c>
      <c r="I57" s="1">
        <f>IF(ISTEXT(#REF!)=TRUE,1,0)</f>
        <v>0</v>
      </c>
      <c r="J57" s="1">
        <f>IF(ISTEXT(#REF!)=TRUE,1,0)</f>
        <v>0</v>
      </c>
      <c r="K57" s="1">
        <f>IF(ISTEXT(#REF!)=TRUE,1,0)</f>
        <v>0</v>
      </c>
      <c r="L57" s="1">
        <f>IF(ISTEXT(#REF!)=TRUE,1,0)</f>
        <v>0</v>
      </c>
      <c r="M57" s="1">
        <f>IF(ISTEXT(#REF!)=TRUE,1,0)</f>
        <v>0</v>
      </c>
      <c r="N57" s="1">
        <f>IF(ISTEXT(#REF!)=TRUE,1,0)</f>
        <v>0</v>
      </c>
      <c r="O57" s="1">
        <f>IF(ISTEXT(#REF!)=TRUE,1,0)</f>
        <v>0</v>
      </c>
      <c r="P57" s="1">
        <f>IF(ISTEXT(#REF!)=TRUE,1,0)</f>
        <v>0</v>
      </c>
      <c r="Q57" s="1">
        <f>IF(ISTEXT(#REF!)=TRUE,1,0)</f>
        <v>0</v>
      </c>
      <c r="R57" s="1">
        <f>IF(ISTEXT(#REF!)=TRUE,1,0)</f>
        <v>0</v>
      </c>
      <c r="S57" s="1">
        <f>IF(ISTEXT(#REF!)=TRUE,1,0)</f>
        <v>0</v>
      </c>
      <c r="T57" s="1">
        <f>IF(ISTEXT(#REF!)=TRUE,1,0)</f>
        <v>0</v>
      </c>
      <c r="U57" s="1">
        <f>IF(ISTEXT(#REF!)=TRUE,1,0)</f>
        <v>0</v>
      </c>
      <c r="V57" s="1">
        <f>IF(ISTEXT(#REF!)=TRUE,1,0)</f>
        <v>0</v>
      </c>
      <c r="BZ57" s="2"/>
      <c r="CA57" s="2" t="e">
        <f>INDEX($C$6:$BY$6,1,MATCH(MAX(#REF!),#REF!,0))</f>
        <v>#REF!</v>
      </c>
      <c r="CB57" s="2" t="e">
        <f t="shared" si="23"/>
        <v>#REF!</v>
      </c>
      <c r="CC57" s="1" t="e">
        <f>MAX(#REF!)</f>
        <v>#REF!</v>
      </c>
    </row>
    <row r="58" spans="1:81" ht="12.75">
      <c r="A58" s="2">
        <v>27</v>
      </c>
      <c r="C58" s="1">
        <f>IF(ISTEXT(#REF!)=TRUE,1,0)</f>
        <v>0</v>
      </c>
      <c r="D58" s="1">
        <f>IF(ISTEXT(#REF!)=TRUE,1,0)</f>
        <v>0</v>
      </c>
      <c r="E58" s="1">
        <f>IF(ISTEXT(#REF!)=TRUE,1,0)</f>
        <v>0</v>
      </c>
      <c r="F58" s="1">
        <f>IF(ISTEXT(#REF!)=TRUE,1,0)</f>
        <v>0</v>
      </c>
      <c r="G58" s="1">
        <f>IF(ISTEXT(#REF!)=TRUE,1,0)</f>
        <v>0</v>
      </c>
      <c r="H58" s="1">
        <f>IF(ISTEXT(#REF!)=TRUE,1,0)</f>
        <v>0</v>
      </c>
      <c r="I58" s="1">
        <f>IF(ISTEXT(#REF!)=TRUE,1,0)</f>
        <v>0</v>
      </c>
      <c r="J58" s="1">
        <f>IF(ISTEXT(#REF!)=TRUE,1,0)</f>
        <v>0</v>
      </c>
      <c r="K58" s="1">
        <f>IF(ISTEXT(#REF!)=TRUE,1,0)</f>
        <v>0</v>
      </c>
      <c r="L58" s="1">
        <f>IF(ISTEXT(#REF!)=TRUE,1,0)</f>
        <v>0</v>
      </c>
      <c r="M58" s="1">
        <f>IF(ISTEXT(#REF!)=TRUE,1,0)</f>
        <v>0</v>
      </c>
      <c r="N58" s="1">
        <f>IF(ISTEXT(#REF!)=TRUE,1,0)</f>
        <v>0</v>
      </c>
      <c r="O58" s="1">
        <f>IF(ISTEXT(#REF!)=TRUE,1,0)</f>
        <v>0</v>
      </c>
      <c r="P58" s="1">
        <f>IF(ISTEXT(#REF!)=TRUE,1,0)</f>
        <v>0</v>
      </c>
      <c r="Q58" s="1">
        <f>IF(ISTEXT(#REF!)=TRUE,1,0)</f>
        <v>0</v>
      </c>
      <c r="R58" s="1">
        <f>IF(ISTEXT(#REF!)=TRUE,1,0)</f>
        <v>0</v>
      </c>
      <c r="S58" s="1">
        <f>IF(ISTEXT(#REF!)=TRUE,1,0)</f>
        <v>0</v>
      </c>
      <c r="T58" s="1">
        <f>IF(ISTEXT(#REF!)=TRUE,1,0)</f>
        <v>0</v>
      </c>
      <c r="U58" s="1">
        <f>IF(ISTEXT(#REF!)=TRUE,1,0)</f>
        <v>0</v>
      </c>
      <c r="V58" s="1">
        <f>IF(ISTEXT(#REF!)=TRUE,1,0)</f>
        <v>0</v>
      </c>
      <c r="BZ58" s="2"/>
      <c r="CA58" s="2" t="e">
        <f>INDEX($C$6:$BY$6,1,MATCH(MAX(#REF!),#REF!,0))</f>
        <v>#REF!</v>
      </c>
      <c r="CB58" s="2" t="e">
        <f t="shared" si="23"/>
        <v>#REF!</v>
      </c>
      <c r="CC58" s="1" t="e">
        <f>MAX(#REF!)</f>
        <v>#REF!</v>
      </c>
    </row>
    <row r="59" spans="1:81" ht="12.75">
      <c r="A59" s="2">
        <v>28</v>
      </c>
      <c r="C59" s="1">
        <f>IF(ISTEXT(#REF!)=TRUE,1,0)</f>
        <v>0</v>
      </c>
      <c r="D59" s="1">
        <f>IF(ISTEXT(#REF!)=TRUE,1,0)</f>
        <v>0</v>
      </c>
      <c r="E59" s="1">
        <f>IF(ISTEXT(#REF!)=TRUE,1,0)</f>
        <v>0</v>
      </c>
      <c r="F59" s="1">
        <f>IF(ISTEXT(#REF!)=TRUE,1,0)</f>
        <v>0</v>
      </c>
      <c r="G59" s="1">
        <f>IF(ISTEXT(#REF!)=TRUE,1,0)</f>
        <v>0</v>
      </c>
      <c r="H59" s="1">
        <f>IF(ISTEXT(#REF!)=TRUE,1,0)</f>
        <v>0</v>
      </c>
      <c r="I59" s="1">
        <f>IF(ISTEXT(#REF!)=TRUE,1,0)</f>
        <v>0</v>
      </c>
      <c r="J59" s="1">
        <f>IF(ISTEXT(#REF!)=TRUE,1,0)</f>
        <v>0</v>
      </c>
      <c r="K59" s="1">
        <f>IF(ISTEXT(#REF!)=TRUE,1,0)</f>
        <v>0</v>
      </c>
      <c r="L59" s="1">
        <f>IF(ISTEXT(#REF!)=TRUE,1,0)</f>
        <v>0</v>
      </c>
      <c r="M59" s="1">
        <f>IF(ISTEXT(#REF!)=TRUE,1,0)</f>
        <v>0</v>
      </c>
      <c r="N59" s="1">
        <f>IF(ISTEXT(#REF!)=TRUE,1,0)</f>
        <v>0</v>
      </c>
      <c r="O59" s="1">
        <f>IF(ISTEXT(#REF!)=TRUE,1,0)</f>
        <v>0</v>
      </c>
      <c r="P59" s="1">
        <f>IF(ISTEXT(#REF!)=TRUE,1,0)</f>
        <v>0</v>
      </c>
      <c r="Q59" s="1">
        <f>IF(ISTEXT(#REF!)=TRUE,1,0)</f>
        <v>0</v>
      </c>
      <c r="R59" s="1">
        <f>IF(ISTEXT(#REF!)=TRUE,1,0)</f>
        <v>0</v>
      </c>
      <c r="S59" s="1">
        <f>IF(ISTEXT(#REF!)=TRUE,1,0)</f>
        <v>0</v>
      </c>
      <c r="T59" s="1">
        <f>IF(ISTEXT(#REF!)=TRUE,1,0)</f>
        <v>0</v>
      </c>
      <c r="U59" s="1">
        <f>IF(ISTEXT(#REF!)=TRUE,1,0)</f>
        <v>0</v>
      </c>
      <c r="V59" s="1">
        <f>IF(ISTEXT(#REF!)=TRUE,1,0)</f>
        <v>0</v>
      </c>
      <c r="BZ59" s="2"/>
      <c r="CA59" s="2" t="e">
        <f>INDEX($C$6:$BY$6,1,MATCH(MAX(#REF!),#REF!,0))</f>
        <v>#REF!</v>
      </c>
      <c r="CB59" s="2" t="e">
        <f t="shared" si="23"/>
        <v>#REF!</v>
      </c>
      <c r="CC59" s="1" t="e">
        <f>MAX(#REF!)</f>
        <v>#REF!</v>
      </c>
    </row>
    <row r="60" spans="1:81" ht="12.75">
      <c r="A60" s="2">
        <v>29</v>
      </c>
      <c r="C60" s="1">
        <f>IF(ISTEXT(#REF!)=TRUE,1,0)</f>
        <v>0</v>
      </c>
      <c r="D60" s="1">
        <f>IF(ISTEXT(#REF!)=TRUE,1,0)</f>
        <v>0</v>
      </c>
      <c r="E60" s="1">
        <f>IF(ISTEXT(#REF!)=TRUE,1,0)</f>
        <v>0</v>
      </c>
      <c r="F60" s="1">
        <f>IF(ISTEXT(#REF!)=TRUE,1,0)</f>
        <v>0</v>
      </c>
      <c r="G60" s="1">
        <f>IF(ISTEXT(#REF!)=TRUE,1,0)</f>
        <v>0</v>
      </c>
      <c r="H60" s="1">
        <f>IF(ISTEXT(#REF!)=TRUE,1,0)</f>
        <v>0</v>
      </c>
      <c r="I60" s="1">
        <f>IF(ISTEXT(#REF!)=TRUE,1,0)</f>
        <v>0</v>
      </c>
      <c r="J60" s="1">
        <f>IF(ISTEXT(#REF!)=TRUE,1,0)</f>
        <v>0</v>
      </c>
      <c r="K60" s="1">
        <f>IF(ISTEXT(#REF!)=TRUE,1,0)</f>
        <v>0</v>
      </c>
      <c r="L60" s="1">
        <f>IF(ISTEXT(#REF!)=TRUE,1,0)</f>
        <v>0</v>
      </c>
      <c r="M60" s="1">
        <f>IF(ISTEXT(#REF!)=TRUE,1,0)</f>
        <v>0</v>
      </c>
      <c r="N60" s="1">
        <f>IF(ISTEXT(#REF!)=TRUE,1,0)</f>
        <v>0</v>
      </c>
      <c r="O60" s="1">
        <f>IF(ISTEXT(#REF!)=TRUE,1,0)</f>
        <v>0</v>
      </c>
      <c r="P60" s="1">
        <f>IF(ISTEXT(#REF!)=TRUE,1,0)</f>
        <v>0</v>
      </c>
      <c r="Q60" s="1">
        <f>IF(ISTEXT(#REF!)=TRUE,1,0)</f>
        <v>0</v>
      </c>
      <c r="R60" s="1">
        <f>IF(ISTEXT(#REF!)=TRUE,1,0)</f>
        <v>0</v>
      </c>
      <c r="S60" s="1">
        <f>IF(ISTEXT(#REF!)=TRUE,1,0)</f>
        <v>0</v>
      </c>
      <c r="T60" s="1">
        <f>IF(ISTEXT(#REF!)=TRUE,1,0)</f>
        <v>0</v>
      </c>
      <c r="U60" s="1">
        <f>IF(ISTEXT(#REF!)=TRUE,1,0)</f>
        <v>0</v>
      </c>
      <c r="V60" s="1">
        <f>IF(ISTEXT(#REF!)=TRUE,1,0)</f>
        <v>0</v>
      </c>
      <c r="BZ60" s="2"/>
      <c r="CA60" s="2" t="e">
        <f>INDEX($C$6:$BY$6,1,MATCH(MAX(#REF!),#REF!,0))</f>
        <v>#REF!</v>
      </c>
      <c r="CB60" s="2" t="e">
        <f t="shared" si="23"/>
        <v>#REF!</v>
      </c>
      <c r="CC60" s="1" t="e">
        <f>MAX(#REF!)</f>
        <v>#REF!</v>
      </c>
    </row>
    <row r="61" spans="1:81" ht="12.75">
      <c r="A61" s="2">
        <v>30</v>
      </c>
      <c r="C61" s="1">
        <f>IF(ISTEXT(#REF!)=TRUE,1,0)</f>
        <v>0</v>
      </c>
      <c r="D61" s="1">
        <f>IF(ISTEXT(#REF!)=TRUE,1,0)</f>
        <v>0</v>
      </c>
      <c r="E61" s="1">
        <f>IF(ISTEXT(#REF!)=TRUE,1,0)</f>
        <v>0</v>
      </c>
      <c r="F61" s="1">
        <f>IF(ISTEXT(#REF!)=TRUE,1,0)</f>
        <v>0</v>
      </c>
      <c r="G61" s="1">
        <f>IF(ISTEXT(#REF!)=TRUE,1,0)</f>
        <v>0</v>
      </c>
      <c r="H61" s="1">
        <f>IF(ISTEXT(#REF!)=TRUE,1,0)</f>
        <v>0</v>
      </c>
      <c r="I61" s="1">
        <f>IF(ISTEXT(#REF!)=TRUE,1,0)</f>
        <v>0</v>
      </c>
      <c r="J61" s="1">
        <f>IF(ISTEXT(#REF!)=TRUE,1,0)</f>
        <v>0</v>
      </c>
      <c r="K61" s="1">
        <f>IF(ISTEXT(#REF!)=TRUE,1,0)</f>
        <v>0</v>
      </c>
      <c r="L61" s="1">
        <f>IF(ISTEXT(#REF!)=TRUE,1,0)</f>
        <v>0</v>
      </c>
      <c r="M61" s="1">
        <f>IF(ISTEXT(#REF!)=TRUE,1,0)</f>
        <v>0</v>
      </c>
      <c r="N61" s="1">
        <f>IF(ISTEXT(#REF!)=TRUE,1,0)</f>
        <v>0</v>
      </c>
      <c r="O61" s="1">
        <f>IF(ISTEXT(#REF!)=TRUE,1,0)</f>
        <v>0</v>
      </c>
      <c r="P61" s="1">
        <f>IF(ISTEXT(#REF!)=TRUE,1,0)</f>
        <v>0</v>
      </c>
      <c r="Q61" s="1">
        <f>IF(ISTEXT(#REF!)=TRUE,1,0)</f>
        <v>0</v>
      </c>
      <c r="R61" s="1">
        <f>IF(ISTEXT(#REF!)=TRUE,1,0)</f>
        <v>0</v>
      </c>
      <c r="S61" s="1">
        <f>IF(ISTEXT(#REF!)=TRUE,1,0)</f>
        <v>0</v>
      </c>
      <c r="T61" s="1">
        <f>IF(ISTEXT(#REF!)=TRUE,1,0)</f>
        <v>0</v>
      </c>
      <c r="U61" s="1">
        <f>IF(ISTEXT(#REF!)=TRUE,1,0)</f>
        <v>0</v>
      </c>
      <c r="V61" s="1">
        <f>IF(ISTEXT(#REF!)=TRUE,1,0)</f>
        <v>0</v>
      </c>
      <c r="BZ61" s="2"/>
      <c r="CA61" s="2" t="e">
        <f>INDEX($C$6:$BY$6,1,MATCH(MAX(#REF!),#REF!,0))</f>
        <v>#REF!</v>
      </c>
      <c r="CB61" s="2" t="e">
        <f t="shared" si="23"/>
        <v>#REF!</v>
      </c>
      <c r="CC61" s="1" t="e">
        <f>MAX(#REF!)</f>
        <v>#REF!</v>
      </c>
    </row>
    <row r="62" ht="12.75">
      <c r="CB62" s="2"/>
    </row>
    <row r="63" spans="1:80" ht="12.75">
      <c r="A63" s="2">
        <v>32</v>
      </c>
      <c r="CA63" s="2">
        <f>INDEX($C$6:$BY$6,1,MATCH(MAX(C24:BY24),C24:BY24,0))</f>
        <v>15</v>
      </c>
      <c r="CB63" s="2" t="str">
        <f>LOOKUP(CA63,C$6:BY$6,C$5:BY$5)</f>
        <v>TUDOR Florin </v>
      </c>
    </row>
    <row r="68" spans="1:22" ht="12.75">
      <c r="A68" s="57" t="s">
        <v>33</v>
      </c>
      <c r="C68" s="1">
        <f>IF(SUM(C32:C61)&lt;4,COUNTA(C7:C21),COUNTA(C7:C21)-INT((SUM(C32:C61)-1)/3))</f>
        <v>15</v>
      </c>
      <c r="D68" s="1">
        <f aca="true" t="shared" si="31" ref="D68:V68">IF(SUM(D32:D61)&lt;4,COUNTA(D7:D21),COUNTA(D7:D21)-INT((SUM(D32:D61)-1)/3))</f>
        <v>15</v>
      </c>
      <c r="E68" s="1">
        <f t="shared" si="31"/>
        <v>15</v>
      </c>
      <c r="F68" s="1">
        <f t="shared" si="31"/>
        <v>15</v>
      </c>
      <c r="G68" s="1">
        <f t="shared" si="31"/>
        <v>15</v>
      </c>
      <c r="H68" s="1">
        <f t="shared" si="31"/>
        <v>15</v>
      </c>
      <c r="I68" s="1">
        <f t="shared" si="31"/>
        <v>15</v>
      </c>
      <c r="J68" s="1">
        <f t="shared" si="31"/>
        <v>15</v>
      </c>
      <c r="K68" s="1">
        <f t="shared" si="31"/>
        <v>15</v>
      </c>
      <c r="L68" s="1">
        <f t="shared" si="31"/>
        <v>15</v>
      </c>
      <c r="M68" s="1">
        <f t="shared" si="31"/>
        <v>15</v>
      </c>
      <c r="N68" s="1">
        <f t="shared" si="31"/>
        <v>15</v>
      </c>
      <c r="O68" s="1">
        <f t="shared" si="31"/>
        <v>15</v>
      </c>
      <c r="P68" s="1">
        <f t="shared" si="31"/>
        <v>15</v>
      </c>
      <c r="Q68" s="1">
        <f t="shared" si="31"/>
        <v>15</v>
      </c>
      <c r="R68" s="1">
        <f t="shared" si="31"/>
        <v>15</v>
      </c>
      <c r="S68" s="1">
        <f t="shared" si="31"/>
        <v>15</v>
      </c>
      <c r="T68" s="1">
        <f t="shared" si="31"/>
        <v>15</v>
      </c>
      <c r="U68" s="1">
        <f t="shared" si="31"/>
        <v>15</v>
      </c>
      <c r="V68" s="1">
        <f t="shared" si="31"/>
        <v>15</v>
      </c>
    </row>
    <row r="69" spans="1:22" ht="12.75">
      <c r="A69" s="57" t="s">
        <v>34</v>
      </c>
      <c r="C69" s="1" t="e">
        <f>SUM(C72:C101)</f>
        <v>#REF!</v>
      </c>
      <c r="D69" s="1" t="e">
        <f aca="true" t="shared" si="32" ref="D69:V69">SUM(D72:D101)</f>
        <v>#REF!</v>
      </c>
      <c r="E69" s="1" t="e">
        <f t="shared" si="32"/>
        <v>#REF!</v>
      </c>
      <c r="F69" s="1" t="e">
        <f t="shared" si="32"/>
        <v>#REF!</v>
      </c>
      <c r="G69" s="1" t="e">
        <f t="shared" si="32"/>
        <v>#REF!</v>
      </c>
      <c r="H69" s="1" t="e">
        <f t="shared" si="32"/>
        <v>#REF!</v>
      </c>
      <c r="I69" s="1" t="e">
        <f t="shared" si="32"/>
        <v>#REF!</v>
      </c>
      <c r="J69" s="1" t="e">
        <f t="shared" si="32"/>
        <v>#REF!</v>
      </c>
      <c r="K69" s="1" t="e">
        <f t="shared" si="32"/>
        <v>#REF!</v>
      </c>
      <c r="L69" s="1" t="e">
        <f t="shared" si="32"/>
        <v>#REF!</v>
      </c>
      <c r="M69" s="1" t="e">
        <f t="shared" si="32"/>
        <v>#REF!</v>
      </c>
      <c r="N69" s="1" t="e">
        <f t="shared" si="32"/>
        <v>#REF!</v>
      </c>
      <c r="O69" s="1" t="e">
        <f t="shared" si="32"/>
        <v>#REF!</v>
      </c>
      <c r="P69" s="1" t="e">
        <f t="shared" si="32"/>
        <v>#REF!</v>
      </c>
      <c r="Q69" s="1" t="e">
        <f t="shared" si="32"/>
        <v>#REF!</v>
      </c>
      <c r="R69" s="1" t="e">
        <f t="shared" si="32"/>
        <v>#REF!</v>
      </c>
      <c r="S69" s="1" t="e">
        <f t="shared" si="32"/>
        <v>#REF!</v>
      </c>
      <c r="T69" s="1" t="e">
        <f t="shared" si="32"/>
        <v>#REF!</v>
      </c>
      <c r="U69" s="1" t="e">
        <f t="shared" si="32"/>
        <v>#REF!</v>
      </c>
      <c r="V69" s="1" t="e">
        <f t="shared" si="32"/>
        <v>#REF!</v>
      </c>
    </row>
    <row r="70" spans="1:22" ht="12.75">
      <c r="A70" s="2" t="s">
        <v>20</v>
      </c>
      <c r="C70" s="1">
        <f>C22</f>
        <v>961</v>
      </c>
      <c r="D70" s="1">
        <f aca="true" t="shared" si="33" ref="D70:V70">D22</f>
        <v>989</v>
      </c>
      <c r="E70" s="1">
        <f t="shared" si="33"/>
        <v>937</v>
      </c>
      <c r="F70" s="1">
        <f t="shared" si="33"/>
        <v>905</v>
      </c>
      <c r="G70" s="1">
        <f t="shared" si="33"/>
        <v>895</v>
      </c>
      <c r="H70" s="1">
        <f t="shared" si="33"/>
        <v>997</v>
      </c>
      <c r="I70" s="1">
        <f t="shared" si="33"/>
        <v>930</v>
      </c>
      <c r="J70" s="1">
        <f t="shared" si="33"/>
        <v>928</v>
      </c>
      <c r="K70" s="1">
        <f t="shared" si="33"/>
        <v>928</v>
      </c>
      <c r="L70" s="1">
        <f t="shared" si="33"/>
        <v>981</v>
      </c>
      <c r="M70" s="1">
        <f t="shared" si="33"/>
        <v>757</v>
      </c>
      <c r="N70" s="1">
        <f t="shared" si="33"/>
        <v>855</v>
      </c>
      <c r="O70" s="1">
        <f t="shared" si="33"/>
        <v>874</v>
      </c>
      <c r="P70" s="1">
        <f t="shared" si="33"/>
        <v>962</v>
      </c>
      <c r="Q70" s="1">
        <f t="shared" si="33"/>
        <v>743</v>
      </c>
      <c r="R70" s="1">
        <f t="shared" si="33"/>
        <v>891</v>
      </c>
      <c r="S70" s="1">
        <f t="shared" si="33"/>
        <v>774</v>
      </c>
      <c r="T70" s="1">
        <f t="shared" si="33"/>
        <v>763</v>
      </c>
      <c r="U70" s="1">
        <f t="shared" si="33"/>
        <v>779</v>
      </c>
      <c r="V70" s="1">
        <f t="shared" si="33"/>
        <v>948</v>
      </c>
    </row>
    <row r="72" spans="1:78" ht="12.75">
      <c r="A72" s="2">
        <v>1</v>
      </c>
      <c r="C72" s="1">
        <f aca="true" t="shared" si="34" ref="C72:C86">IF(C7&gt;0,$B72,0)</f>
        <v>0</v>
      </c>
      <c r="D72" s="1">
        <f aca="true" t="shared" si="35" ref="D72:V72">IF(D7&gt;0,$B72,0)</f>
        <v>0</v>
      </c>
      <c r="E72" s="1">
        <f t="shared" si="35"/>
        <v>0</v>
      </c>
      <c r="F72" s="1">
        <f t="shared" si="35"/>
        <v>0</v>
      </c>
      <c r="G72" s="1">
        <f t="shared" si="35"/>
        <v>0</v>
      </c>
      <c r="H72" s="1">
        <f t="shared" si="35"/>
        <v>0</v>
      </c>
      <c r="I72" s="1">
        <f t="shared" si="35"/>
        <v>0</v>
      </c>
      <c r="J72" s="1">
        <f t="shared" si="35"/>
        <v>0</v>
      </c>
      <c r="K72" s="1">
        <f t="shared" si="35"/>
        <v>0</v>
      </c>
      <c r="L72" s="1">
        <f t="shared" si="35"/>
        <v>0</v>
      </c>
      <c r="M72" s="1">
        <f t="shared" si="35"/>
        <v>0</v>
      </c>
      <c r="N72" s="1">
        <f t="shared" si="35"/>
        <v>0</v>
      </c>
      <c r="O72" s="1">
        <f t="shared" si="35"/>
        <v>0</v>
      </c>
      <c r="P72" s="1">
        <f t="shared" si="35"/>
        <v>0</v>
      </c>
      <c r="Q72" s="1">
        <f t="shared" si="35"/>
        <v>0</v>
      </c>
      <c r="R72" s="1">
        <f t="shared" si="35"/>
        <v>0</v>
      </c>
      <c r="S72" s="1">
        <f t="shared" si="35"/>
        <v>0</v>
      </c>
      <c r="T72" s="1">
        <f t="shared" si="35"/>
        <v>0</v>
      </c>
      <c r="U72" s="1">
        <f t="shared" si="35"/>
        <v>0</v>
      </c>
      <c r="V72" s="1">
        <f t="shared" si="35"/>
        <v>0</v>
      </c>
      <c r="BZ72" s="2"/>
    </row>
    <row r="73" spans="1:78" ht="12.75">
      <c r="A73" s="2">
        <v>2</v>
      </c>
      <c r="C73" s="1">
        <f t="shared" si="34"/>
        <v>0</v>
      </c>
      <c r="D73" s="1">
        <f aca="true" t="shared" si="36" ref="D73:V73">IF(D8&gt;0,$B73,0)</f>
        <v>0</v>
      </c>
      <c r="E73" s="1">
        <f t="shared" si="36"/>
        <v>0</v>
      </c>
      <c r="F73" s="1">
        <f t="shared" si="36"/>
        <v>0</v>
      </c>
      <c r="G73" s="1">
        <f t="shared" si="36"/>
        <v>0</v>
      </c>
      <c r="H73" s="1">
        <f t="shared" si="36"/>
        <v>0</v>
      </c>
      <c r="I73" s="1">
        <f t="shared" si="36"/>
        <v>0</v>
      </c>
      <c r="J73" s="1">
        <f t="shared" si="36"/>
        <v>0</v>
      </c>
      <c r="K73" s="1">
        <f t="shared" si="36"/>
        <v>0</v>
      </c>
      <c r="L73" s="1">
        <f t="shared" si="36"/>
        <v>0</v>
      </c>
      <c r="M73" s="1">
        <f t="shared" si="36"/>
        <v>0</v>
      </c>
      <c r="N73" s="1">
        <f t="shared" si="36"/>
        <v>0</v>
      </c>
      <c r="O73" s="1">
        <f t="shared" si="36"/>
        <v>0</v>
      </c>
      <c r="P73" s="1">
        <f t="shared" si="36"/>
        <v>0</v>
      </c>
      <c r="Q73" s="1">
        <f t="shared" si="36"/>
        <v>0</v>
      </c>
      <c r="R73" s="1">
        <f t="shared" si="36"/>
        <v>0</v>
      </c>
      <c r="S73" s="1">
        <f t="shared" si="36"/>
        <v>0</v>
      </c>
      <c r="T73" s="1">
        <f t="shared" si="36"/>
        <v>0</v>
      </c>
      <c r="U73" s="1">
        <f t="shared" si="36"/>
        <v>0</v>
      </c>
      <c r="V73" s="1">
        <f t="shared" si="36"/>
        <v>0</v>
      </c>
      <c r="BZ73" s="2"/>
    </row>
    <row r="74" spans="1:78" ht="12.75">
      <c r="A74" s="2">
        <v>3</v>
      </c>
      <c r="C74" s="1">
        <f t="shared" si="34"/>
        <v>0</v>
      </c>
      <c r="D74" s="1">
        <f aca="true" t="shared" si="37" ref="D74:V74">IF(D9&gt;0,$B74,0)</f>
        <v>0</v>
      </c>
      <c r="E74" s="1">
        <f t="shared" si="37"/>
        <v>0</v>
      </c>
      <c r="F74" s="1">
        <f t="shared" si="37"/>
        <v>0</v>
      </c>
      <c r="G74" s="1">
        <f t="shared" si="37"/>
        <v>0</v>
      </c>
      <c r="H74" s="1">
        <f t="shared" si="37"/>
        <v>0</v>
      </c>
      <c r="I74" s="1">
        <f t="shared" si="37"/>
        <v>0</v>
      </c>
      <c r="J74" s="1">
        <f t="shared" si="37"/>
        <v>0</v>
      </c>
      <c r="K74" s="1">
        <f t="shared" si="37"/>
        <v>0</v>
      </c>
      <c r="L74" s="1">
        <f t="shared" si="37"/>
        <v>0</v>
      </c>
      <c r="M74" s="1">
        <f t="shared" si="37"/>
        <v>0</v>
      </c>
      <c r="N74" s="1">
        <f t="shared" si="37"/>
        <v>0</v>
      </c>
      <c r="O74" s="1">
        <f t="shared" si="37"/>
        <v>0</v>
      </c>
      <c r="P74" s="1">
        <f t="shared" si="37"/>
        <v>0</v>
      </c>
      <c r="Q74" s="1">
        <f t="shared" si="37"/>
        <v>0</v>
      </c>
      <c r="R74" s="1">
        <f t="shared" si="37"/>
        <v>0</v>
      </c>
      <c r="S74" s="1">
        <f t="shared" si="37"/>
        <v>0</v>
      </c>
      <c r="T74" s="1">
        <f t="shared" si="37"/>
        <v>0</v>
      </c>
      <c r="U74" s="1">
        <f t="shared" si="37"/>
        <v>0</v>
      </c>
      <c r="V74" s="1">
        <f t="shared" si="37"/>
        <v>0</v>
      </c>
      <c r="BZ74" s="2"/>
    </row>
    <row r="75" spans="1:78" ht="12.75">
      <c r="A75" s="2">
        <v>4</v>
      </c>
      <c r="C75" s="1">
        <f t="shared" si="34"/>
        <v>0</v>
      </c>
      <c r="D75" s="1">
        <f aca="true" t="shared" si="38" ref="D75:V75">IF(D10&gt;0,$B75,0)</f>
        <v>0</v>
      </c>
      <c r="E75" s="1">
        <f t="shared" si="38"/>
        <v>0</v>
      </c>
      <c r="F75" s="1">
        <f t="shared" si="38"/>
        <v>0</v>
      </c>
      <c r="G75" s="1">
        <f t="shared" si="38"/>
        <v>0</v>
      </c>
      <c r="H75" s="1">
        <f t="shared" si="38"/>
        <v>0</v>
      </c>
      <c r="I75" s="1">
        <f t="shared" si="38"/>
        <v>0</v>
      </c>
      <c r="J75" s="1">
        <f t="shared" si="38"/>
        <v>0</v>
      </c>
      <c r="K75" s="1">
        <f t="shared" si="38"/>
        <v>0</v>
      </c>
      <c r="L75" s="1">
        <f t="shared" si="38"/>
        <v>0</v>
      </c>
      <c r="M75" s="1">
        <f t="shared" si="38"/>
        <v>0</v>
      </c>
      <c r="N75" s="1">
        <f t="shared" si="38"/>
        <v>0</v>
      </c>
      <c r="O75" s="1">
        <f t="shared" si="38"/>
        <v>0</v>
      </c>
      <c r="P75" s="1">
        <f t="shared" si="38"/>
        <v>0</v>
      </c>
      <c r="Q75" s="1">
        <f t="shared" si="38"/>
        <v>0</v>
      </c>
      <c r="R75" s="1">
        <f t="shared" si="38"/>
        <v>0</v>
      </c>
      <c r="S75" s="1">
        <f t="shared" si="38"/>
        <v>0</v>
      </c>
      <c r="T75" s="1">
        <f t="shared" si="38"/>
        <v>0</v>
      </c>
      <c r="U75" s="1">
        <f t="shared" si="38"/>
        <v>0</v>
      </c>
      <c r="V75" s="1">
        <f t="shared" si="38"/>
        <v>0</v>
      </c>
      <c r="BZ75" s="2"/>
    </row>
    <row r="76" spans="1:78" ht="12.75">
      <c r="A76" s="2">
        <v>5</v>
      </c>
      <c r="C76" s="1">
        <f t="shared" si="34"/>
        <v>0</v>
      </c>
      <c r="D76" s="1">
        <f aca="true" t="shared" si="39" ref="D76:V76">IF(D11&gt;0,$B76,0)</f>
        <v>0</v>
      </c>
      <c r="E76" s="1">
        <f t="shared" si="39"/>
        <v>0</v>
      </c>
      <c r="F76" s="1">
        <f t="shared" si="39"/>
        <v>0</v>
      </c>
      <c r="G76" s="1">
        <f t="shared" si="39"/>
        <v>0</v>
      </c>
      <c r="H76" s="1">
        <f t="shared" si="39"/>
        <v>0</v>
      </c>
      <c r="I76" s="1">
        <f t="shared" si="39"/>
        <v>0</v>
      </c>
      <c r="J76" s="1">
        <f t="shared" si="39"/>
        <v>0</v>
      </c>
      <c r="K76" s="1">
        <f t="shared" si="39"/>
        <v>0</v>
      </c>
      <c r="L76" s="1">
        <f t="shared" si="39"/>
        <v>0</v>
      </c>
      <c r="M76" s="1">
        <f t="shared" si="39"/>
        <v>0</v>
      </c>
      <c r="N76" s="1">
        <f t="shared" si="39"/>
        <v>0</v>
      </c>
      <c r="O76" s="1">
        <f t="shared" si="39"/>
        <v>0</v>
      </c>
      <c r="P76" s="1">
        <f t="shared" si="39"/>
        <v>0</v>
      </c>
      <c r="Q76" s="1">
        <f t="shared" si="39"/>
        <v>0</v>
      </c>
      <c r="R76" s="1">
        <f t="shared" si="39"/>
        <v>0</v>
      </c>
      <c r="S76" s="1">
        <f t="shared" si="39"/>
        <v>0</v>
      </c>
      <c r="T76" s="1">
        <f t="shared" si="39"/>
        <v>0</v>
      </c>
      <c r="U76" s="1">
        <f t="shared" si="39"/>
        <v>0</v>
      </c>
      <c r="V76" s="1">
        <f t="shared" si="39"/>
        <v>0</v>
      </c>
      <c r="BZ76" s="2"/>
    </row>
    <row r="77" spans="1:78" ht="12.75">
      <c r="A77" s="2">
        <v>6</v>
      </c>
      <c r="B77" s="1">
        <f aca="true" t="shared" si="40" ref="B77:B86">COUNTA(C12:BY12)</f>
        <v>20</v>
      </c>
      <c r="C77" s="1">
        <f t="shared" si="34"/>
        <v>20</v>
      </c>
      <c r="BZ77" s="2">
        <f>MAX(CD12:EZ12)</f>
        <v>70</v>
      </c>
    </row>
    <row r="78" spans="1:78" ht="12.75">
      <c r="A78" s="2">
        <v>7</v>
      </c>
      <c r="B78" s="1">
        <f t="shared" si="40"/>
        <v>20</v>
      </c>
      <c r="C78" s="1">
        <f t="shared" si="34"/>
        <v>20</v>
      </c>
      <c r="BZ78" s="2">
        <f>MAX(CD13:EZ13)</f>
        <v>72</v>
      </c>
    </row>
    <row r="79" spans="1:78" ht="12.75">
      <c r="A79" s="2">
        <v>8</v>
      </c>
      <c r="B79" s="1">
        <f t="shared" si="40"/>
        <v>20</v>
      </c>
      <c r="C79" s="1">
        <f t="shared" si="34"/>
        <v>20</v>
      </c>
      <c r="BZ79" s="2">
        <f>MAX(CD14:EZ14)</f>
        <v>90</v>
      </c>
    </row>
    <row r="80" spans="1:78" ht="12.75">
      <c r="A80" s="2">
        <v>9</v>
      </c>
      <c r="B80" s="1">
        <f t="shared" si="40"/>
        <v>20</v>
      </c>
      <c r="C80" s="1">
        <f t="shared" si="34"/>
        <v>20</v>
      </c>
      <c r="BZ80" s="2">
        <f>MAX(CD15:EZ15)</f>
        <v>80</v>
      </c>
    </row>
    <row r="81" spans="1:78" ht="12.75">
      <c r="A81" s="2">
        <v>10</v>
      </c>
      <c r="B81" s="1">
        <f t="shared" si="40"/>
        <v>20</v>
      </c>
      <c r="C81" s="1">
        <f t="shared" si="34"/>
        <v>20</v>
      </c>
      <c r="BZ81" s="2">
        <f>MAX(CD16:EZ16)</f>
        <v>36</v>
      </c>
    </row>
    <row r="82" spans="1:78" ht="12.75">
      <c r="A82" s="2">
        <v>11</v>
      </c>
      <c r="B82" s="1">
        <f t="shared" si="40"/>
        <v>20</v>
      </c>
      <c r="C82" s="1">
        <f t="shared" si="34"/>
        <v>20</v>
      </c>
      <c r="BZ82" s="2">
        <f>MAX(CD17:EZ17)</f>
        <v>39</v>
      </c>
    </row>
    <row r="83" spans="1:78" ht="12.75">
      <c r="A83" s="2">
        <v>12</v>
      </c>
      <c r="B83" s="1">
        <f t="shared" si="40"/>
        <v>20</v>
      </c>
      <c r="C83" s="1">
        <f t="shared" si="34"/>
        <v>20</v>
      </c>
      <c r="D83" s="1">
        <f aca="true" t="shared" si="41" ref="D83:V83">IF(D18&gt;0,$B83,0)</f>
        <v>20</v>
      </c>
      <c r="E83" s="1">
        <f t="shared" si="41"/>
        <v>20</v>
      </c>
      <c r="F83" s="1">
        <f t="shared" si="41"/>
        <v>20</v>
      </c>
      <c r="G83" s="1">
        <f t="shared" si="41"/>
        <v>20</v>
      </c>
      <c r="H83" s="1">
        <f t="shared" si="41"/>
        <v>20</v>
      </c>
      <c r="I83" s="1">
        <f t="shared" si="41"/>
        <v>20</v>
      </c>
      <c r="J83" s="1">
        <f t="shared" si="41"/>
        <v>20</v>
      </c>
      <c r="K83" s="1">
        <f t="shared" si="41"/>
        <v>20</v>
      </c>
      <c r="L83" s="1">
        <f t="shared" si="41"/>
        <v>20</v>
      </c>
      <c r="M83" s="1">
        <f t="shared" si="41"/>
        <v>20</v>
      </c>
      <c r="N83" s="1">
        <f t="shared" si="41"/>
        <v>20</v>
      </c>
      <c r="O83" s="1">
        <f t="shared" si="41"/>
        <v>20</v>
      </c>
      <c r="P83" s="1">
        <f t="shared" si="41"/>
        <v>20</v>
      </c>
      <c r="Q83" s="1">
        <f t="shared" si="41"/>
        <v>20</v>
      </c>
      <c r="R83" s="1">
        <f t="shared" si="41"/>
        <v>20</v>
      </c>
      <c r="S83" s="1">
        <f t="shared" si="41"/>
        <v>20</v>
      </c>
      <c r="T83" s="1">
        <f t="shared" si="41"/>
        <v>20</v>
      </c>
      <c r="U83" s="1">
        <f t="shared" si="41"/>
        <v>20</v>
      </c>
      <c r="V83" s="1">
        <f t="shared" si="41"/>
        <v>20</v>
      </c>
      <c r="BZ83" s="2">
        <f>MAX(CD18:EZ18)</f>
        <v>90</v>
      </c>
    </row>
    <row r="84" spans="1:78" ht="12.75">
      <c r="A84" s="2">
        <v>13</v>
      </c>
      <c r="B84" s="1">
        <f t="shared" si="40"/>
        <v>20</v>
      </c>
      <c r="C84" s="1">
        <f t="shared" si="34"/>
        <v>20</v>
      </c>
      <c r="D84" s="1">
        <f aca="true" t="shared" si="42" ref="D84:V84">IF(D19&gt;0,$B84,0)</f>
        <v>20</v>
      </c>
      <c r="E84" s="1">
        <f t="shared" si="42"/>
        <v>20</v>
      </c>
      <c r="F84" s="1">
        <f t="shared" si="42"/>
        <v>20</v>
      </c>
      <c r="G84" s="1">
        <f t="shared" si="42"/>
        <v>20</v>
      </c>
      <c r="H84" s="1">
        <f t="shared" si="42"/>
        <v>20</v>
      </c>
      <c r="I84" s="1">
        <f t="shared" si="42"/>
        <v>20</v>
      </c>
      <c r="J84" s="1">
        <f t="shared" si="42"/>
        <v>20</v>
      </c>
      <c r="K84" s="1">
        <f t="shared" si="42"/>
        <v>20</v>
      </c>
      <c r="L84" s="1">
        <f t="shared" si="42"/>
        <v>20</v>
      </c>
      <c r="M84" s="1">
        <f t="shared" si="42"/>
        <v>20</v>
      </c>
      <c r="N84" s="1">
        <f t="shared" si="42"/>
        <v>20</v>
      </c>
      <c r="O84" s="1">
        <f t="shared" si="42"/>
        <v>20</v>
      </c>
      <c r="P84" s="1">
        <f t="shared" si="42"/>
        <v>20</v>
      </c>
      <c r="Q84" s="1">
        <f t="shared" si="42"/>
        <v>20</v>
      </c>
      <c r="R84" s="1">
        <f t="shared" si="42"/>
        <v>20</v>
      </c>
      <c r="S84" s="1">
        <f t="shared" si="42"/>
        <v>20</v>
      </c>
      <c r="T84" s="1">
        <f t="shared" si="42"/>
        <v>20</v>
      </c>
      <c r="U84" s="1">
        <f t="shared" si="42"/>
        <v>20</v>
      </c>
      <c r="V84" s="1">
        <f t="shared" si="42"/>
        <v>20</v>
      </c>
      <c r="BZ84" s="2">
        <f>MAX(CD19:EZ19)</f>
        <v>36</v>
      </c>
    </row>
    <row r="85" spans="1:78" ht="12.75">
      <c r="A85" s="2">
        <v>14</v>
      </c>
      <c r="B85" s="1">
        <f t="shared" si="40"/>
        <v>20</v>
      </c>
      <c r="C85" s="1">
        <f t="shared" si="34"/>
        <v>20</v>
      </c>
      <c r="D85" s="1">
        <f aca="true" t="shared" si="43" ref="D85:V85">IF(D20&gt;0,$B85,0)</f>
        <v>20</v>
      </c>
      <c r="E85" s="1">
        <f t="shared" si="43"/>
        <v>20</v>
      </c>
      <c r="F85" s="1">
        <f t="shared" si="43"/>
        <v>20</v>
      </c>
      <c r="G85" s="1">
        <f t="shared" si="43"/>
        <v>20</v>
      </c>
      <c r="H85" s="1">
        <f t="shared" si="43"/>
        <v>20</v>
      </c>
      <c r="I85" s="1">
        <f t="shared" si="43"/>
        <v>20</v>
      </c>
      <c r="J85" s="1">
        <f t="shared" si="43"/>
        <v>20</v>
      </c>
      <c r="K85" s="1">
        <f t="shared" si="43"/>
        <v>20</v>
      </c>
      <c r="L85" s="1">
        <f t="shared" si="43"/>
        <v>20</v>
      </c>
      <c r="M85" s="1">
        <f t="shared" si="43"/>
        <v>20</v>
      </c>
      <c r="N85" s="1">
        <f t="shared" si="43"/>
        <v>20</v>
      </c>
      <c r="O85" s="1">
        <f t="shared" si="43"/>
        <v>20</v>
      </c>
      <c r="P85" s="1">
        <f t="shared" si="43"/>
        <v>20</v>
      </c>
      <c r="Q85" s="1">
        <f t="shared" si="43"/>
        <v>20</v>
      </c>
      <c r="R85" s="1">
        <f t="shared" si="43"/>
        <v>20</v>
      </c>
      <c r="S85" s="1">
        <f t="shared" si="43"/>
        <v>20</v>
      </c>
      <c r="T85" s="1">
        <f t="shared" si="43"/>
        <v>20</v>
      </c>
      <c r="U85" s="1">
        <f t="shared" si="43"/>
        <v>20</v>
      </c>
      <c r="V85" s="1">
        <f t="shared" si="43"/>
        <v>20</v>
      </c>
      <c r="BZ85" s="2">
        <f>MAX(CD20:EZ20)</f>
        <v>99</v>
      </c>
    </row>
    <row r="86" spans="1:78" ht="12.75">
      <c r="A86" s="2">
        <v>15</v>
      </c>
      <c r="B86" s="1">
        <f t="shared" si="40"/>
        <v>20</v>
      </c>
      <c r="C86" s="1">
        <f t="shared" si="34"/>
        <v>20</v>
      </c>
      <c r="BZ86" s="2">
        <f>MAX(CD21:EZ21)</f>
        <v>29</v>
      </c>
    </row>
    <row r="87" spans="1:78" ht="12.75">
      <c r="A87" s="2">
        <v>16</v>
      </c>
      <c r="B87" s="1">
        <f>COUNTA(#REF!)</f>
        <v>1</v>
      </c>
      <c r="C87" s="1" t="e">
        <f>IF(#REF!&gt;0,$B87,0)</f>
        <v>#REF!</v>
      </c>
      <c r="D87" s="1" t="e">
        <f>IF(#REF!&gt;0,$B87,0)</f>
        <v>#REF!</v>
      </c>
      <c r="E87" s="1" t="e">
        <f>IF(#REF!&gt;0,$B87,0)</f>
        <v>#REF!</v>
      </c>
      <c r="F87" s="1" t="e">
        <f>IF(#REF!&gt;0,$B87,0)</f>
        <v>#REF!</v>
      </c>
      <c r="G87" s="1" t="e">
        <f>IF(#REF!&gt;0,$B87,0)</f>
        <v>#REF!</v>
      </c>
      <c r="H87" s="1" t="e">
        <f>IF(#REF!&gt;0,$B87,0)</f>
        <v>#REF!</v>
      </c>
      <c r="I87" s="1" t="e">
        <f>IF(#REF!&gt;0,$B87,0)</f>
        <v>#REF!</v>
      </c>
      <c r="J87" s="1" t="e">
        <f>IF(#REF!&gt;0,$B87,0)</f>
        <v>#REF!</v>
      </c>
      <c r="K87" s="1" t="e">
        <f>IF(#REF!&gt;0,$B87,0)</f>
        <v>#REF!</v>
      </c>
      <c r="L87" s="1" t="e">
        <f>IF(#REF!&gt;0,$B87,0)</f>
        <v>#REF!</v>
      </c>
      <c r="M87" s="1" t="e">
        <f>IF(#REF!&gt;0,$B87,0)</f>
        <v>#REF!</v>
      </c>
      <c r="N87" s="1" t="e">
        <f>IF(#REF!&gt;0,$B87,0)</f>
        <v>#REF!</v>
      </c>
      <c r="O87" s="1" t="e">
        <f>IF(#REF!&gt;0,$B87,0)</f>
        <v>#REF!</v>
      </c>
      <c r="P87" s="1" t="e">
        <f>IF(#REF!&gt;0,$B87,0)</f>
        <v>#REF!</v>
      </c>
      <c r="Q87" s="1" t="e">
        <f>IF(#REF!&gt;0,$B87,0)</f>
        <v>#REF!</v>
      </c>
      <c r="R87" s="1" t="e">
        <f>IF(#REF!&gt;0,$B87,0)</f>
        <v>#REF!</v>
      </c>
      <c r="S87" s="1" t="e">
        <f>IF(#REF!&gt;0,$B87,0)</f>
        <v>#REF!</v>
      </c>
      <c r="T87" s="1" t="e">
        <f>IF(#REF!&gt;0,$B87,0)</f>
        <v>#REF!</v>
      </c>
      <c r="U87" s="1" t="e">
        <f>IF(#REF!&gt;0,$B87,0)</f>
        <v>#REF!</v>
      </c>
      <c r="V87" s="1" t="e">
        <f>IF(#REF!&gt;0,$B87,0)</f>
        <v>#REF!</v>
      </c>
      <c r="BZ87" s="2" t="e">
        <f>MAX(#REF!)</f>
        <v>#REF!</v>
      </c>
    </row>
    <row r="88" spans="1:78" ht="12.75">
      <c r="A88" s="2">
        <v>17</v>
      </c>
      <c r="B88" s="1">
        <f>COUNTA(#REF!)</f>
        <v>1</v>
      </c>
      <c r="C88" s="1" t="e">
        <f>IF(#REF!&gt;0,$B88,0)</f>
        <v>#REF!</v>
      </c>
      <c r="D88" s="1" t="e">
        <f>IF(#REF!&gt;0,$B88,0)</f>
        <v>#REF!</v>
      </c>
      <c r="E88" s="1" t="e">
        <f>IF(#REF!&gt;0,$B88,0)</f>
        <v>#REF!</v>
      </c>
      <c r="F88" s="1" t="e">
        <f>IF(#REF!&gt;0,$B88,0)</f>
        <v>#REF!</v>
      </c>
      <c r="G88" s="1" t="e">
        <f>IF(#REF!&gt;0,$B88,0)</f>
        <v>#REF!</v>
      </c>
      <c r="H88" s="1" t="e">
        <f>IF(#REF!&gt;0,$B88,0)</f>
        <v>#REF!</v>
      </c>
      <c r="I88" s="1" t="e">
        <f>IF(#REF!&gt;0,$B88,0)</f>
        <v>#REF!</v>
      </c>
      <c r="J88" s="1" t="e">
        <f>IF(#REF!&gt;0,$B88,0)</f>
        <v>#REF!</v>
      </c>
      <c r="K88" s="1" t="e">
        <f>IF(#REF!&gt;0,$B88,0)</f>
        <v>#REF!</v>
      </c>
      <c r="L88" s="1" t="e">
        <f>IF(#REF!&gt;0,$B88,0)</f>
        <v>#REF!</v>
      </c>
      <c r="M88" s="1" t="e">
        <f>IF(#REF!&gt;0,$B88,0)</f>
        <v>#REF!</v>
      </c>
      <c r="N88" s="1" t="e">
        <f>IF(#REF!&gt;0,$B88,0)</f>
        <v>#REF!</v>
      </c>
      <c r="O88" s="1" t="e">
        <f>IF(#REF!&gt;0,$B88,0)</f>
        <v>#REF!</v>
      </c>
      <c r="P88" s="1" t="e">
        <f>IF(#REF!&gt;0,$B88,0)</f>
        <v>#REF!</v>
      </c>
      <c r="Q88" s="1" t="e">
        <f>IF(#REF!&gt;0,$B88,0)</f>
        <v>#REF!</v>
      </c>
      <c r="R88" s="1" t="e">
        <f>IF(#REF!&gt;0,$B88,0)</f>
        <v>#REF!</v>
      </c>
      <c r="S88" s="1" t="e">
        <f>IF(#REF!&gt;0,$B88,0)</f>
        <v>#REF!</v>
      </c>
      <c r="T88" s="1" t="e">
        <f>IF(#REF!&gt;0,$B88,0)</f>
        <v>#REF!</v>
      </c>
      <c r="U88" s="1" t="e">
        <f>IF(#REF!&gt;0,$B88,0)</f>
        <v>#REF!</v>
      </c>
      <c r="V88" s="1" t="e">
        <f>IF(#REF!&gt;0,$B88,0)</f>
        <v>#REF!</v>
      </c>
      <c r="BZ88" s="2" t="e">
        <f>MAX(#REF!)</f>
        <v>#REF!</v>
      </c>
    </row>
    <row r="89" spans="1:78" ht="12.75">
      <c r="A89" s="2">
        <v>18</v>
      </c>
      <c r="B89" s="1">
        <f>COUNTA(#REF!)</f>
        <v>1</v>
      </c>
      <c r="C89" s="1" t="e">
        <f>IF(#REF!&gt;0,$B89,0)</f>
        <v>#REF!</v>
      </c>
      <c r="D89" s="1" t="e">
        <f>IF(#REF!&gt;0,$B89,0)</f>
        <v>#REF!</v>
      </c>
      <c r="E89" s="1" t="e">
        <f>IF(#REF!&gt;0,$B89,0)</f>
        <v>#REF!</v>
      </c>
      <c r="F89" s="1" t="e">
        <f>IF(#REF!&gt;0,$B89,0)</f>
        <v>#REF!</v>
      </c>
      <c r="G89" s="1" t="e">
        <f>IF(#REF!&gt;0,$B89,0)</f>
        <v>#REF!</v>
      </c>
      <c r="H89" s="1" t="e">
        <f>IF(#REF!&gt;0,$B89,0)</f>
        <v>#REF!</v>
      </c>
      <c r="I89" s="1" t="e">
        <f>IF(#REF!&gt;0,$B89,0)</f>
        <v>#REF!</v>
      </c>
      <c r="J89" s="1" t="e">
        <f>IF(#REF!&gt;0,$B89,0)</f>
        <v>#REF!</v>
      </c>
      <c r="K89" s="1" t="e">
        <f>IF(#REF!&gt;0,$B89,0)</f>
        <v>#REF!</v>
      </c>
      <c r="L89" s="1" t="e">
        <f>IF(#REF!&gt;0,$B89,0)</f>
        <v>#REF!</v>
      </c>
      <c r="M89" s="1" t="e">
        <f>IF(#REF!&gt;0,$B89,0)</f>
        <v>#REF!</v>
      </c>
      <c r="N89" s="1" t="e">
        <f>IF(#REF!&gt;0,$B89,0)</f>
        <v>#REF!</v>
      </c>
      <c r="O89" s="1" t="e">
        <f>IF(#REF!&gt;0,$B89,0)</f>
        <v>#REF!</v>
      </c>
      <c r="P89" s="1" t="e">
        <f>IF(#REF!&gt;0,$B89,0)</f>
        <v>#REF!</v>
      </c>
      <c r="Q89" s="1" t="e">
        <f>IF(#REF!&gt;0,$B89,0)</f>
        <v>#REF!</v>
      </c>
      <c r="R89" s="1" t="e">
        <f>IF(#REF!&gt;0,$B89,0)</f>
        <v>#REF!</v>
      </c>
      <c r="S89" s="1" t="e">
        <f>IF(#REF!&gt;0,$B89,0)</f>
        <v>#REF!</v>
      </c>
      <c r="T89" s="1" t="e">
        <f>IF(#REF!&gt;0,$B89,0)</f>
        <v>#REF!</v>
      </c>
      <c r="U89" s="1" t="e">
        <f>IF(#REF!&gt;0,$B89,0)</f>
        <v>#REF!</v>
      </c>
      <c r="V89" s="1" t="e">
        <f>IF(#REF!&gt;0,$B89,0)</f>
        <v>#REF!</v>
      </c>
      <c r="BZ89" s="2" t="e">
        <f>MAX(#REF!)</f>
        <v>#REF!</v>
      </c>
    </row>
    <row r="90" spans="1:78" ht="12.75">
      <c r="A90" s="2">
        <v>19</v>
      </c>
      <c r="B90" s="1">
        <f>COUNTA(#REF!)</f>
        <v>1</v>
      </c>
      <c r="C90" s="1" t="e">
        <f>IF(#REF!&gt;0,$B90,0)</f>
        <v>#REF!</v>
      </c>
      <c r="D90" s="1" t="e">
        <f>IF(#REF!&gt;0,$B90,0)</f>
        <v>#REF!</v>
      </c>
      <c r="E90" s="1" t="e">
        <f>IF(#REF!&gt;0,$B90,0)</f>
        <v>#REF!</v>
      </c>
      <c r="F90" s="1" t="e">
        <f>IF(#REF!&gt;0,$B90,0)</f>
        <v>#REF!</v>
      </c>
      <c r="G90" s="1" t="e">
        <f>IF(#REF!&gt;0,$B90,0)</f>
        <v>#REF!</v>
      </c>
      <c r="H90" s="1" t="e">
        <f>IF(#REF!&gt;0,$B90,0)</f>
        <v>#REF!</v>
      </c>
      <c r="I90" s="1" t="e">
        <f>IF(#REF!&gt;0,$B90,0)</f>
        <v>#REF!</v>
      </c>
      <c r="J90" s="1" t="e">
        <f>IF(#REF!&gt;0,$B90,0)</f>
        <v>#REF!</v>
      </c>
      <c r="K90" s="1" t="e">
        <f>IF(#REF!&gt;0,$B90,0)</f>
        <v>#REF!</v>
      </c>
      <c r="L90" s="1" t="e">
        <f>IF(#REF!&gt;0,$B90,0)</f>
        <v>#REF!</v>
      </c>
      <c r="M90" s="1" t="e">
        <f>IF(#REF!&gt;0,$B90,0)</f>
        <v>#REF!</v>
      </c>
      <c r="N90" s="1" t="e">
        <f>IF(#REF!&gt;0,$B90,0)</f>
        <v>#REF!</v>
      </c>
      <c r="O90" s="1" t="e">
        <f>IF(#REF!&gt;0,$B90,0)</f>
        <v>#REF!</v>
      </c>
      <c r="P90" s="1" t="e">
        <f>IF(#REF!&gt;0,$B90,0)</f>
        <v>#REF!</v>
      </c>
      <c r="Q90" s="1" t="e">
        <f>IF(#REF!&gt;0,$B90,0)</f>
        <v>#REF!</v>
      </c>
      <c r="R90" s="1" t="e">
        <f>IF(#REF!&gt;0,$B90,0)</f>
        <v>#REF!</v>
      </c>
      <c r="S90" s="1" t="e">
        <f>IF(#REF!&gt;0,$B90,0)</f>
        <v>#REF!</v>
      </c>
      <c r="T90" s="1" t="e">
        <f>IF(#REF!&gt;0,$B90,0)</f>
        <v>#REF!</v>
      </c>
      <c r="U90" s="1" t="e">
        <f>IF(#REF!&gt;0,$B90,0)</f>
        <v>#REF!</v>
      </c>
      <c r="V90" s="1" t="e">
        <f>IF(#REF!&gt;0,$B90,0)</f>
        <v>#REF!</v>
      </c>
      <c r="BZ90" s="2" t="e">
        <f>MAX(#REF!)</f>
        <v>#REF!</v>
      </c>
    </row>
    <row r="91" spans="1:78" ht="12.75">
      <c r="A91" s="2">
        <v>20</v>
      </c>
      <c r="B91" s="1">
        <f>COUNTA(#REF!)</f>
        <v>1</v>
      </c>
      <c r="C91" s="1" t="e">
        <f>IF(#REF!&gt;0,$B91,0)</f>
        <v>#REF!</v>
      </c>
      <c r="D91" s="1" t="e">
        <f>IF(#REF!&gt;0,$B91,0)</f>
        <v>#REF!</v>
      </c>
      <c r="E91" s="1" t="e">
        <f>IF(#REF!&gt;0,$B91,0)</f>
        <v>#REF!</v>
      </c>
      <c r="F91" s="1" t="e">
        <f>IF(#REF!&gt;0,$B91,0)</f>
        <v>#REF!</v>
      </c>
      <c r="G91" s="1" t="e">
        <f>IF(#REF!&gt;0,$B91,0)</f>
        <v>#REF!</v>
      </c>
      <c r="H91" s="1" t="e">
        <f>IF(#REF!&gt;0,$B91,0)</f>
        <v>#REF!</v>
      </c>
      <c r="I91" s="1" t="e">
        <f>IF(#REF!&gt;0,$B91,0)</f>
        <v>#REF!</v>
      </c>
      <c r="J91" s="1" t="e">
        <f>IF(#REF!&gt;0,$B91,0)</f>
        <v>#REF!</v>
      </c>
      <c r="K91" s="1" t="e">
        <f>IF(#REF!&gt;0,$B91,0)</f>
        <v>#REF!</v>
      </c>
      <c r="L91" s="1" t="e">
        <f>IF(#REF!&gt;0,$B91,0)</f>
        <v>#REF!</v>
      </c>
      <c r="M91" s="1" t="e">
        <f>IF(#REF!&gt;0,$B91,0)</f>
        <v>#REF!</v>
      </c>
      <c r="N91" s="1" t="e">
        <f>IF(#REF!&gt;0,$B91,0)</f>
        <v>#REF!</v>
      </c>
      <c r="O91" s="1" t="e">
        <f>IF(#REF!&gt;0,$B91,0)</f>
        <v>#REF!</v>
      </c>
      <c r="P91" s="1" t="e">
        <f>IF(#REF!&gt;0,$B91,0)</f>
        <v>#REF!</v>
      </c>
      <c r="Q91" s="1" t="e">
        <f>IF(#REF!&gt;0,$B91,0)</f>
        <v>#REF!</v>
      </c>
      <c r="R91" s="1" t="e">
        <f>IF(#REF!&gt;0,$B91,0)</f>
        <v>#REF!</v>
      </c>
      <c r="S91" s="1" t="e">
        <f>IF(#REF!&gt;0,$B91,0)</f>
        <v>#REF!</v>
      </c>
      <c r="T91" s="1" t="e">
        <f>IF(#REF!&gt;0,$B91,0)</f>
        <v>#REF!</v>
      </c>
      <c r="U91" s="1" t="e">
        <f>IF(#REF!&gt;0,$B91,0)</f>
        <v>#REF!</v>
      </c>
      <c r="V91" s="1" t="e">
        <f>IF(#REF!&gt;0,$B91,0)</f>
        <v>#REF!</v>
      </c>
      <c r="BZ91" s="2" t="e">
        <f>MAX(#REF!)</f>
        <v>#REF!</v>
      </c>
    </row>
    <row r="92" spans="1:78" ht="12.75">
      <c r="A92" s="2">
        <v>21</v>
      </c>
      <c r="B92" s="1">
        <f>COUNTA(#REF!)</f>
        <v>1</v>
      </c>
      <c r="C92" s="1" t="e">
        <f>IF(#REF!&gt;0,$B92,0)</f>
        <v>#REF!</v>
      </c>
      <c r="D92" s="1" t="e">
        <f>IF(#REF!&gt;0,$B92,0)</f>
        <v>#REF!</v>
      </c>
      <c r="E92" s="1" t="e">
        <f>IF(#REF!&gt;0,$B92,0)</f>
        <v>#REF!</v>
      </c>
      <c r="F92" s="1" t="e">
        <f>IF(#REF!&gt;0,$B92,0)</f>
        <v>#REF!</v>
      </c>
      <c r="G92" s="1" t="e">
        <f>IF(#REF!&gt;0,$B92,0)</f>
        <v>#REF!</v>
      </c>
      <c r="H92" s="1" t="e">
        <f>IF(#REF!&gt;0,$B92,0)</f>
        <v>#REF!</v>
      </c>
      <c r="I92" s="1" t="e">
        <f>IF(#REF!&gt;0,$B92,0)</f>
        <v>#REF!</v>
      </c>
      <c r="J92" s="1" t="e">
        <f>IF(#REF!&gt;0,$B92,0)</f>
        <v>#REF!</v>
      </c>
      <c r="K92" s="1" t="e">
        <f>IF(#REF!&gt;0,$B92,0)</f>
        <v>#REF!</v>
      </c>
      <c r="L92" s="1" t="e">
        <f>IF(#REF!&gt;0,$B92,0)</f>
        <v>#REF!</v>
      </c>
      <c r="M92" s="1" t="e">
        <f>IF(#REF!&gt;0,$B92,0)</f>
        <v>#REF!</v>
      </c>
      <c r="N92" s="1" t="e">
        <f>IF(#REF!&gt;0,$B92,0)</f>
        <v>#REF!</v>
      </c>
      <c r="O92" s="1" t="e">
        <f>IF(#REF!&gt;0,$B92,0)</f>
        <v>#REF!</v>
      </c>
      <c r="P92" s="1" t="e">
        <f>IF(#REF!&gt;0,$B92,0)</f>
        <v>#REF!</v>
      </c>
      <c r="Q92" s="1" t="e">
        <f>IF(#REF!&gt;0,$B92,0)</f>
        <v>#REF!</v>
      </c>
      <c r="R92" s="1" t="e">
        <f>IF(#REF!&gt;0,$B92,0)</f>
        <v>#REF!</v>
      </c>
      <c r="S92" s="1" t="e">
        <f>IF(#REF!&gt;0,$B92,0)</f>
        <v>#REF!</v>
      </c>
      <c r="T92" s="1" t="e">
        <f>IF(#REF!&gt;0,$B92,0)</f>
        <v>#REF!</v>
      </c>
      <c r="U92" s="1" t="e">
        <f>IF(#REF!&gt;0,$B92,0)</f>
        <v>#REF!</v>
      </c>
      <c r="V92" s="1" t="e">
        <f>IF(#REF!&gt;0,$B92,0)</f>
        <v>#REF!</v>
      </c>
      <c r="BZ92" s="2" t="e">
        <f>MAX(#REF!)</f>
        <v>#REF!</v>
      </c>
    </row>
    <row r="93" spans="1:78" ht="12.75">
      <c r="A93" s="2">
        <v>22</v>
      </c>
      <c r="B93" s="1">
        <f>COUNTA(#REF!)</f>
        <v>1</v>
      </c>
      <c r="C93" s="1" t="e">
        <f>IF(#REF!&gt;0,$B93,0)</f>
        <v>#REF!</v>
      </c>
      <c r="D93" s="1" t="e">
        <f>IF(#REF!&gt;0,$B93,0)</f>
        <v>#REF!</v>
      </c>
      <c r="E93" s="1" t="e">
        <f>IF(#REF!&gt;0,$B93,0)</f>
        <v>#REF!</v>
      </c>
      <c r="F93" s="1" t="e">
        <f>IF(#REF!&gt;0,$B93,0)</f>
        <v>#REF!</v>
      </c>
      <c r="G93" s="1" t="e">
        <f>IF(#REF!&gt;0,$B93,0)</f>
        <v>#REF!</v>
      </c>
      <c r="H93" s="1" t="e">
        <f>IF(#REF!&gt;0,$B93,0)</f>
        <v>#REF!</v>
      </c>
      <c r="I93" s="1" t="e">
        <f>IF(#REF!&gt;0,$B93,0)</f>
        <v>#REF!</v>
      </c>
      <c r="J93" s="1" t="e">
        <f>IF(#REF!&gt;0,$B93,0)</f>
        <v>#REF!</v>
      </c>
      <c r="K93" s="1" t="e">
        <f>IF(#REF!&gt;0,$B93,0)</f>
        <v>#REF!</v>
      </c>
      <c r="L93" s="1" t="e">
        <f>IF(#REF!&gt;0,$B93,0)</f>
        <v>#REF!</v>
      </c>
      <c r="M93" s="1" t="e">
        <f>IF(#REF!&gt;0,$B93,0)</f>
        <v>#REF!</v>
      </c>
      <c r="N93" s="1" t="e">
        <f>IF(#REF!&gt;0,$B93,0)</f>
        <v>#REF!</v>
      </c>
      <c r="O93" s="1" t="e">
        <f>IF(#REF!&gt;0,$B93,0)</f>
        <v>#REF!</v>
      </c>
      <c r="P93" s="1" t="e">
        <f>IF(#REF!&gt;0,$B93,0)</f>
        <v>#REF!</v>
      </c>
      <c r="Q93" s="1" t="e">
        <f>IF(#REF!&gt;0,$B93,0)</f>
        <v>#REF!</v>
      </c>
      <c r="R93" s="1" t="e">
        <f>IF(#REF!&gt;0,$B93,0)</f>
        <v>#REF!</v>
      </c>
      <c r="S93" s="1" t="e">
        <f>IF(#REF!&gt;0,$B93,0)</f>
        <v>#REF!</v>
      </c>
      <c r="T93" s="1" t="e">
        <f>IF(#REF!&gt;0,$B93,0)</f>
        <v>#REF!</v>
      </c>
      <c r="U93" s="1" t="e">
        <f>IF(#REF!&gt;0,$B93,0)</f>
        <v>#REF!</v>
      </c>
      <c r="V93" s="1" t="e">
        <f>IF(#REF!&gt;0,$B93,0)</f>
        <v>#REF!</v>
      </c>
      <c r="BZ93" s="2" t="e">
        <f>MAX(#REF!)</f>
        <v>#REF!</v>
      </c>
    </row>
    <row r="94" spans="1:78" ht="12.75">
      <c r="A94" s="2">
        <v>23</v>
      </c>
      <c r="B94" s="1">
        <f>COUNTA(#REF!)</f>
        <v>1</v>
      </c>
      <c r="C94" s="1" t="e">
        <f>IF(#REF!&gt;0,$B94,0)</f>
        <v>#REF!</v>
      </c>
      <c r="D94" s="1" t="e">
        <f>IF(#REF!&gt;0,$B94,0)</f>
        <v>#REF!</v>
      </c>
      <c r="E94" s="1" t="e">
        <f>IF(#REF!&gt;0,$B94,0)</f>
        <v>#REF!</v>
      </c>
      <c r="F94" s="1" t="e">
        <f>IF(#REF!&gt;0,$B94,0)</f>
        <v>#REF!</v>
      </c>
      <c r="G94" s="1" t="e">
        <f>IF(#REF!&gt;0,$B94,0)</f>
        <v>#REF!</v>
      </c>
      <c r="H94" s="1" t="e">
        <f>IF(#REF!&gt;0,$B94,0)</f>
        <v>#REF!</v>
      </c>
      <c r="I94" s="1" t="e">
        <f>IF(#REF!&gt;0,$B94,0)</f>
        <v>#REF!</v>
      </c>
      <c r="J94" s="1" t="e">
        <f>IF(#REF!&gt;0,$B94,0)</f>
        <v>#REF!</v>
      </c>
      <c r="K94" s="1" t="e">
        <f>IF(#REF!&gt;0,$B94,0)</f>
        <v>#REF!</v>
      </c>
      <c r="L94" s="1" t="e">
        <f>IF(#REF!&gt;0,$B94,0)</f>
        <v>#REF!</v>
      </c>
      <c r="M94" s="1" t="e">
        <f>IF(#REF!&gt;0,$B94,0)</f>
        <v>#REF!</v>
      </c>
      <c r="N94" s="1" t="e">
        <f>IF(#REF!&gt;0,$B94,0)</f>
        <v>#REF!</v>
      </c>
      <c r="O94" s="1" t="e">
        <f>IF(#REF!&gt;0,$B94,0)</f>
        <v>#REF!</v>
      </c>
      <c r="P94" s="1" t="e">
        <f>IF(#REF!&gt;0,$B94,0)</f>
        <v>#REF!</v>
      </c>
      <c r="Q94" s="1" t="e">
        <f>IF(#REF!&gt;0,$B94,0)</f>
        <v>#REF!</v>
      </c>
      <c r="R94" s="1" t="e">
        <f>IF(#REF!&gt;0,$B94,0)</f>
        <v>#REF!</v>
      </c>
      <c r="S94" s="1" t="e">
        <f>IF(#REF!&gt;0,$B94,0)</f>
        <v>#REF!</v>
      </c>
      <c r="T94" s="1" t="e">
        <f>IF(#REF!&gt;0,$B94,0)</f>
        <v>#REF!</v>
      </c>
      <c r="U94" s="1" t="e">
        <f>IF(#REF!&gt;0,$B94,0)</f>
        <v>#REF!</v>
      </c>
      <c r="V94" s="1" t="e">
        <f>IF(#REF!&gt;0,$B94,0)</f>
        <v>#REF!</v>
      </c>
      <c r="BZ94" s="2" t="e">
        <f>MAX(#REF!)</f>
        <v>#REF!</v>
      </c>
    </row>
    <row r="95" spans="1:78" ht="12.75">
      <c r="A95" s="2">
        <v>24</v>
      </c>
      <c r="B95" s="1">
        <f>COUNTA(#REF!)</f>
        <v>1</v>
      </c>
      <c r="C95" s="1" t="e">
        <f>IF(#REF!&gt;0,$B95,0)</f>
        <v>#REF!</v>
      </c>
      <c r="D95" s="1" t="e">
        <f>IF(#REF!&gt;0,$B95,0)</f>
        <v>#REF!</v>
      </c>
      <c r="E95" s="1" t="e">
        <f>IF(#REF!&gt;0,$B95,0)</f>
        <v>#REF!</v>
      </c>
      <c r="F95" s="1" t="e">
        <f>IF(#REF!&gt;0,$B95,0)</f>
        <v>#REF!</v>
      </c>
      <c r="G95" s="1" t="e">
        <f>IF(#REF!&gt;0,$B95,0)</f>
        <v>#REF!</v>
      </c>
      <c r="H95" s="1" t="e">
        <f>IF(#REF!&gt;0,$B95,0)</f>
        <v>#REF!</v>
      </c>
      <c r="I95" s="1" t="e">
        <f>IF(#REF!&gt;0,$B95,0)</f>
        <v>#REF!</v>
      </c>
      <c r="J95" s="1" t="e">
        <f>IF(#REF!&gt;0,$B95,0)</f>
        <v>#REF!</v>
      </c>
      <c r="K95" s="1" t="e">
        <f>IF(#REF!&gt;0,$B95,0)</f>
        <v>#REF!</v>
      </c>
      <c r="L95" s="1" t="e">
        <f>IF(#REF!&gt;0,$B95,0)</f>
        <v>#REF!</v>
      </c>
      <c r="M95" s="1" t="e">
        <f>IF(#REF!&gt;0,$B95,0)</f>
        <v>#REF!</v>
      </c>
      <c r="N95" s="1" t="e">
        <f>IF(#REF!&gt;0,$B95,0)</f>
        <v>#REF!</v>
      </c>
      <c r="O95" s="1" t="e">
        <f>IF(#REF!&gt;0,$B95,0)</f>
        <v>#REF!</v>
      </c>
      <c r="P95" s="1" t="e">
        <f>IF(#REF!&gt;0,$B95,0)</f>
        <v>#REF!</v>
      </c>
      <c r="Q95" s="1" t="e">
        <f>IF(#REF!&gt;0,$B95,0)</f>
        <v>#REF!</v>
      </c>
      <c r="R95" s="1" t="e">
        <f>IF(#REF!&gt;0,$B95,0)</f>
        <v>#REF!</v>
      </c>
      <c r="S95" s="1" t="e">
        <f>IF(#REF!&gt;0,$B95,0)</f>
        <v>#REF!</v>
      </c>
      <c r="T95" s="1" t="e">
        <f>IF(#REF!&gt;0,$B95,0)</f>
        <v>#REF!</v>
      </c>
      <c r="U95" s="1" t="e">
        <f>IF(#REF!&gt;0,$B95,0)</f>
        <v>#REF!</v>
      </c>
      <c r="V95" s="1" t="e">
        <f>IF(#REF!&gt;0,$B95,0)</f>
        <v>#REF!</v>
      </c>
      <c r="BZ95" s="2" t="e">
        <f>MAX(#REF!)</f>
        <v>#REF!</v>
      </c>
    </row>
    <row r="96" spans="1:78" ht="12.75">
      <c r="A96" s="2">
        <v>25</v>
      </c>
      <c r="B96" s="1">
        <f>COUNTA(#REF!)</f>
        <v>1</v>
      </c>
      <c r="C96" s="1" t="e">
        <f>IF(#REF!&gt;0,$B96,0)</f>
        <v>#REF!</v>
      </c>
      <c r="D96" s="1" t="e">
        <f>IF(#REF!&gt;0,$B96,0)</f>
        <v>#REF!</v>
      </c>
      <c r="E96" s="1" t="e">
        <f>IF(#REF!&gt;0,$B96,0)</f>
        <v>#REF!</v>
      </c>
      <c r="F96" s="1" t="e">
        <f>IF(#REF!&gt;0,$B96,0)</f>
        <v>#REF!</v>
      </c>
      <c r="G96" s="1" t="e">
        <f>IF(#REF!&gt;0,$B96,0)</f>
        <v>#REF!</v>
      </c>
      <c r="H96" s="1" t="e">
        <f>IF(#REF!&gt;0,$B96,0)</f>
        <v>#REF!</v>
      </c>
      <c r="I96" s="1" t="e">
        <f>IF(#REF!&gt;0,$B96,0)</f>
        <v>#REF!</v>
      </c>
      <c r="J96" s="1" t="e">
        <f>IF(#REF!&gt;0,$B96,0)</f>
        <v>#REF!</v>
      </c>
      <c r="K96" s="1" t="e">
        <f>IF(#REF!&gt;0,$B96,0)</f>
        <v>#REF!</v>
      </c>
      <c r="L96" s="1" t="e">
        <f>IF(#REF!&gt;0,$B96,0)</f>
        <v>#REF!</v>
      </c>
      <c r="M96" s="1" t="e">
        <f>IF(#REF!&gt;0,$B96,0)</f>
        <v>#REF!</v>
      </c>
      <c r="N96" s="1" t="e">
        <f>IF(#REF!&gt;0,$B96,0)</f>
        <v>#REF!</v>
      </c>
      <c r="O96" s="1" t="e">
        <f>IF(#REF!&gt;0,$B96,0)</f>
        <v>#REF!</v>
      </c>
      <c r="P96" s="1" t="e">
        <f>IF(#REF!&gt;0,$B96,0)</f>
        <v>#REF!</v>
      </c>
      <c r="Q96" s="1" t="e">
        <f>IF(#REF!&gt;0,$B96,0)</f>
        <v>#REF!</v>
      </c>
      <c r="R96" s="1" t="e">
        <f>IF(#REF!&gt;0,$B96,0)</f>
        <v>#REF!</v>
      </c>
      <c r="S96" s="1" t="e">
        <f>IF(#REF!&gt;0,$B96,0)</f>
        <v>#REF!</v>
      </c>
      <c r="T96" s="1" t="e">
        <f>IF(#REF!&gt;0,$B96,0)</f>
        <v>#REF!</v>
      </c>
      <c r="U96" s="1" t="e">
        <f>IF(#REF!&gt;0,$B96,0)</f>
        <v>#REF!</v>
      </c>
      <c r="V96" s="1" t="e">
        <f>IF(#REF!&gt;0,$B96,0)</f>
        <v>#REF!</v>
      </c>
      <c r="BZ96" s="2" t="e">
        <f>MAX(#REF!)</f>
        <v>#REF!</v>
      </c>
    </row>
    <row r="97" spans="1:78" ht="12.75">
      <c r="A97" s="2">
        <v>26</v>
      </c>
      <c r="B97" s="1">
        <f>COUNTA(#REF!)</f>
        <v>1</v>
      </c>
      <c r="C97" s="1" t="e">
        <f>IF(#REF!&gt;0,$B97,0)</f>
        <v>#REF!</v>
      </c>
      <c r="D97" s="1" t="e">
        <f>IF(#REF!&gt;0,$B97,0)</f>
        <v>#REF!</v>
      </c>
      <c r="E97" s="1" t="e">
        <f>IF(#REF!&gt;0,$B97,0)</f>
        <v>#REF!</v>
      </c>
      <c r="F97" s="1" t="e">
        <f>IF(#REF!&gt;0,$B97,0)</f>
        <v>#REF!</v>
      </c>
      <c r="G97" s="1" t="e">
        <f>IF(#REF!&gt;0,$B97,0)</f>
        <v>#REF!</v>
      </c>
      <c r="H97" s="1" t="e">
        <f>IF(#REF!&gt;0,$B97,0)</f>
        <v>#REF!</v>
      </c>
      <c r="I97" s="1" t="e">
        <f>IF(#REF!&gt;0,$B97,0)</f>
        <v>#REF!</v>
      </c>
      <c r="J97" s="1" t="e">
        <f>IF(#REF!&gt;0,$B97,0)</f>
        <v>#REF!</v>
      </c>
      <c r="K97" s="1" t="e">
        <f>IF(#REF!&gt;0,$B97,0)</f>
        <v>#REF!</v>
      </c>
      <c r="L97" s="1" t="e">
        <f>IF(#REF!&gt;0,$B97,0)</f>
        <v>#REF!</v>
      </c>
      <c r="M97" s="1" t="e">
        <f>IF(#REF!&gt;0,$B97,0)</f>
        <v>#REF!</v>
      </c>
      <c r="N97" s="1" t="e">
        <f>IF(#REF!&gt;0,$B97,0)</f>
        <v>#REF!</v>
      </c>
      <c r="O97" s="1" t="e">
        <f>IF(#REF!&gt;0,$B97,0)</f>
        <v>#REF!</v>
      </c>
      <c r="P97" s="1" t="e">
        <f>IF(#REF!&gt;0,$B97,0)</f>
        <v>#REF!</v>
      </c>
      <c r="Q97" s="1" t="e">
        <f>IF(#REF!&gt;0,$B97,0)</f>
        <v>#REF!</v>
      </c>
      <c r="R97" s="1" t="e">
        <f>IF(#REF!&gt;0,$B97,0)</f>
        <v>#REF!</v>
      </c>
      <c r="S97" s="1" t="e">
        <f>IF(#REF!&gt;0,$B97,0)</f>
        <v>#REF!</v>
      </c>
      <c r="T97" s="1" t="e">
        <f>IF(#REF!&gt;0,$B97,0)</f>
        <v>#REF!</v>
      </c>
      <c r="U97" s="1" t="e">
        <f>IF(#REF!&gt;0,$B97,0)</f>
        <v>#REF!</v>
      </c>
      <c r="V97" s="1" t="e">
        <f>IF(#REF!&gt;0,$B97,0)</f>
        <v>#REF!</v>
      </c>
      <c r="BZ97" s="2" t="e">
        <f>MAX(#REF!)</f>
        <v>#REF!</v>
      </c>
    </row>
    <row r="98" spans="1:78" ht="12.75">
      <c r="A98" s="2">
        <v>27</v>
      </c>
      <c r="B98" s="1">
        <f>COUNTA(#REF!)</f>
        <v>1</v>
      </c>
      <c r="C98" s="1" t="e">
        <f>IF(#REF!&gt;0,$B98,0)</f>
        <v>#REF!</v>
      </c>
      <c r="D98" s="1" t="e">
        <f>IF(#REF!&gt;0,$B98,0)</f>
        <v>#REF!</v>
      </c>
      <c r="E98" s="1" t="e">
        <f>IF(#REF!&gt;0,$B98,0)</f>
        <v>#REF!</v>
      </c>
      <c r="F98" s="1" t="e">
        <f>IF(#REF!&gt;0,$B98,0)</f>
        <v>#REF!</v>
      </c>
      <c r="G98" s="1" t="e">
        <f>IF(#REF!&gt;0,$B98,0)</f>
        <v>#REF!</v>
      </c>
      <c r="H98" s="1" t="e">
        <f>IF(#REF!&gt;0,$B98,0)</f>
        <v>#REF!</v>
      </c>
      <c r="I98" s="1" t="e">
        <f>IF(#REF!&gt;0,$B98,0)</f>
        <v>#REF!</v>
      </c>
      <c r="J98" s="1" t="e">
        <f>IF(#REF!&gt;0,$B98,0)</f>
        <v>#REF!</v>
      </c>
      <c r="K98" s="1" t="e">
        <f>IF(#REF!&gt;0,$B98,0)</f>
        <v>#REF!</v>
      </c>
      <c r="L98" s="1" t="e">
        <f>IF(#REF!&gt;0,$B98,0)</f>
        <v>#REF!</v>
      </c>
      <c r="M98" s="1" t="e">
        <f>IF(#REF!&gt;0,$B98,0)</f>
        <v>#REF!</v>
      </c>
      <c r="N98" s="1" t="e">
        <f>IF(#REF!&gt;0,$B98,0)</f>
        <v>#REF!</v>
      </c>
      <c r="O98" s="1" t="e">
        <f>IF(#REF!&gt;0,$B98,0)</f>
        <v>#REF!</v>
      </c>
      <c r="P98" s="1" t="e">
        <f>IF(#REF!&gt;0,$B98,0)</f>
        <v>#REF!</v>
      </c>
      <c r="Q98" s="1" t="e">
        <f>IF(#REF!&gt;0,$B98,0)</f>
        <v>#REF!</v>
      </c>
      <c r="R98" s="1" t="e">
        <f>IF(#REF!&gt;0,$B98,0)</f>
        <v>#REF!</v>
      </c>
      <c r="S98" s="1" t="e">
        <f>IF(#REF!&gt;0,$B98,0)</f>
        <v>#REF!</v>
      </c>
      <c r="T98" s="1" t="e">
        <f>IF(#REF!&gt;0,$B98,0)</f>
        <v>#REF!</v>
      </c>
      <c r="U98" s="1" t="e">
        <f>IF(#REF!&gt;0,$B98,0)</f>
        <v>#REF!</v>
      </c>
      <c r="V98" s="1" t="e">
        <f>IF(#REF!&gt;0,$B98,0)</f>
        <v>#REF!</v>
      </c>
      <c r="BZ98" s="2" t="e">
        <f>MAX(#REF!)</f>
        <v>#REF!</v>
      </c>
    </row>
    <row r="99" spans="1:78" ht="12.75">
      <c r="A99" s="2">
        <v>28</v>
      </c>
      <c r="B99" s="1">
        <f>COUNTA(#REF!)</f>
        <v>1</v>
      </c>
      <c r="C99" s="1" t="e">
        <f>IF(#REF!&gt;0,$B99,0)</f>
        <v>#REF!</v>
      </c>
      <c r="D99" s="1" t="e">
        <f>IF(#REF!&gt;0,$B99,0)</f>
        <v>#REF!</v>
      </c>
      <c r="E99" s="1" t="e">
        <f>IF(#REF!&gt;0,$B99,0)</f>
        <v>#REF!</v>
      </c>
      <c r="F99" s="1" t="e">
        <f>IF(#REF!&gt;0,$B99,0)</f>
        <v>#REF!</v>
      </c>
      <c r="G99" s="1" t="e">
        <f>IF(#REF!&gt;0,$B99,0)</f>
        <v>#REF!</v>
      </c>
      <c r="H99" s="1" t="e">
        <f>IF(#REF!&gt;0,$B99,0)</f>
        <v>#REF!</v>
      </c>
      <c r="I99" s="1" t="e">
        <f>IF(#REF!&gt;0,$B99,0)</f>
        <v>#REF!</v>
      </c>
      <c r="J99" s="1" t="e">
        <f>IF(#REF!&gt;0,$B99,0)</f>
        <v>#REF!</v>
      </c>
      <c r="K99" s="1" t="e">
        <f>IF(#REF!&gt;0,$B99,0)</f>
        <v>#REF!</v>
      </c>
      <c r="L99" s="1" t="e">
        <f>IF(#REF!&gt;0,$B99,0)</f>
        <v>#REF!</v>
      </c>
      <c r="M99" s="1" t="e">
        <f>IF(#REF!&gt;0,$B99,0)</f>
        <v>#REF!</v>
      </c>
      <c r="N99" s="1" t="e">
        <f>IF(#REF!&gt;0,$B99,0)</f>
        <v>#REF!</v>
      </c>
      <c r="O99" s="1" t="e">
        <f>IF(#REF!&gt;0,$B99,0)</f>
        <v>#REF!</v>
      </c>
      <c r="P99" s="1" t="e">
        <f>IF(#REF!&gt;0,$B99,0)</f>
        <v>#REF!</v>
      </c>
      <c r="Q99" s="1" t="e">
        <f>IF(#REF!&gt;0,$B99,0)</f>
        <v>#REF!</v>
      </c>
      <c r="R99" s="1" t="e">
        <f>IF(#REF!&gt;0,$B99,0)</f>
        <v>#REF!</v>
      </c>
      <c r="S99" s="1" t="e">
        <f>IF(#REF!&gt;0,$B99,0)</f>
        <v>#REF!</v>
      </c>
      <c r="T99" s="1" t="e">
        <f>IF(#REF!&gt;0,$B99,0)</f>
        <v>#REF!</v>
      </c>
      <c r="U99" s="1" t="e">
        <f>IF(#REF!&gt;0,$B99,0)</f>
        <v>#REF!</v>
      </c>
      <c r="V99" s="1" t="e">
        <f>IF(#REF!&gt;0,$B99,0)</f>
        <v>#REF!</v>
      </c>
      <c r="BZ99" s="2" t="e">
        <f>MAX(#REF!)</f>
        <v>#REF!</v>
      </c>
    </row>
    <row r="100" spans="1:78" ht="12.75">
      <c r="A100" s="2">
        <v>29</v>
      </c>
      <c r="B100" s="1">
        <f>COUNTA(#REF!)</f>
        <v>1</v>
      </c>
      <c r="C100" s="1" t="e">
        <f>IF(#REF!&gt;0,$B100,0)</f>
        <v>#REF!</v>
      </c>
      <c r="D100" s="1" t="e">
        <f>IF(#REF!&gt;0,$B100,0)</f>
        <v>#REF!</v>
      </c>
      <c r="E100" s="1" t="e">
        <f>IF(#REF!&gt;0,$B100,0)</f>
        <v>#REF!</v>
      </c>
      <c r="F100" s="1" t="e">
        <f>IF(#REF!&gt;0,$B100,0)</f>
        <v>#REF!</v>
      </c>
      <c r="G100" s="1" t="e">
        <f>IF(#REF!&gt;0,$B100,0)</f>
        <v>#REF!</v>
      </c>
      <c r="H100" s="1" t="e">
        <f>IF(#REF!&gt;0,$B100,0)</f>
        <v>#REF!</v>
      </c>
      <c r="I100" s="1" t="e">
        <f>IF(#REF!&gt;0,$B100,0)</f>
        <v>#REF!</v>
      </c>
      <c r="J100" s="1" t="e">
        <f>IF(#REF!&gt;0,$B100,0)</f>
        <v>#REF!</v>
      </c>
      <c r="K100" s="1" t="e">
        <f>IF(#REF!&gt;0,$B100,0)</f>
        <v>#REF!</v>
      </c>
      <c r="L100" s="1" t="e">
        <f>IF(#REF!&gt;0,$B100,0)</f>
        <v>#REF!</v>
      </c>
      <c r="M100" s="1" t="e">
        <f>IF(#REF!&gt;0,$B100,0)</f>
        <v>#REF!</v>
      </c>
      <c r="N100" s="1" t="e">
        <f>IF(#REF!&gt;0,$B100,0)</f>
        <v>#REF!</v>
      </c>
      <c r="O100" s="1" t="e">
        <f>IF(#REF!&gt;0,$B100,0)</f>
        <v>#REF!</v>
      </c>
      <c r="P100" s="1" t="e">
        <f>IF(#REF!&gt;0,$B100,0)</f>
        <v>#REF!</v>
      </c>
      <c r="Q100" s="1" t="e">
        <f>IF(#REF!&gt;0,$B100,0)</f>
        <v>#REF!</v>
      </c>
      <c r="R100" s="1" t="e">
        <f>IF(#REF!&gt;0,$B100,0)</f>
        <v>#REF!</v>
      </c>
      <c r="S100" s="1" t="e">
        <f>IF(#REF!&gt;0,$B100,0)</f>
        <v>#REF!</v>
      </c>
      <c r="T100" s="1" t="e">
        <f>IF(#REF!&gt;0,$B100,0)</f>
        <v>#REF!</v>
      </c>
      <c r="U100" s="1" t="e">
        <f>IF(#REF!&gt;0,$B100,0)</f>
        <v>#REF!</v>
      </c>
      <c r="V100" s="1" t="e">
        <f>IF(#REF!&gt;0,$B100,0)</f>
        <v>#REF!</v>
      </c>
      <c r="BZ100" s="2" t="e">
        <f>MAX(#REF!)</f>
        <v>#REF!</v>
      </c>
    </row>
    <row r="101" spans="1:78" ht="12.75">
      <c r="A101" s="2">
        <v>30</v>
      </c>
      <c r="B101" s="1">
        <f>COUNTA(#REF!)</f>
        <v>1</v>
      </c>
      <c r="C101" s="1" t="e">
        <f>IF(#REF!&gt;0,$B101,0)</f>
        <v>#REF!</v>
      </c>
      <c r="D101" s="1" t="e">
        <f>IF(#REF!&gt;0,$B101,0)</f>
        <v>#REF!</v>
      </c>
      <c r="E101" s="1" t="e">
        <f>IF(#REF!&gt;0,$B101,0)</f>
        <v>#REF!</v>
      </c>
      <c r="F101" s="1" t="e">
        <f>IF(#REF!&gt;0,$B101,0)</f>
        <v>#REF!</v>
      </c>
      <c r="G101" s="1" t="e">
        <f>IF(#REF!&gt;0,$B101,0)</f>
        <v>#REF!</v>
      </c>
      <c r="H101" s="1" t="e">
        <f>IF(#REF!&gt;0,$B101,0)</f>
        <v>#REF!</v>
      </c>
      <c r="I101" s="1" t="e">
        <f>IF(#REF!&gt;0,$B101,0)</f>
        <v>#REF!</v>
      </c>
      <c r="J101" s="1" t="e">
        <f>IF(#REF!&gt;0,$B101,0)</f>
        <v>#REF!</v>
      </c>
      <c r="K101" s="1" t="e">
        <f>IF(#REF!&gt;0,$B101,0)</f>
        <v>#REF!</v>
      </c>
      <c r="L101" s="1" t="e">
        <f>IF(#REF!&gt;0,$B101,0)</f>
        <v>#REF!</v>
      </c>
      <c r="M101" s="1" t="e">
        <f>IF(#REF!&gt;0,$B101,0)</f>
        <v>#REF!</v>
      </c>
      <c r="N101" s="1" t="e">
        <f>IF(#REF!&gt;0,$B101,0)</f>
        <v>#REF!</v>
      </c>
      <c r="O101" s="1" t="e">
        <f>IF(#REF!&gt;0,$B101,0)</f>
        <v>#REF!</v>
      </c>
      <c r="P101" s="1" t="e">
        <f>IF(#REF!&gt;0,$B101,0)</f>
        <v>#REF!</v>
      </c>
      <c r="Q101" s="1" t="e">
        <f>IF(#REF!&gt;0,$B101,0)</f>
        <v>#REF!</v>
      </c>
      <c r="R101" s="1" t="e">
        <f>IF(#REF!&gt;0,$B101,0)</f>
        <v>#REF!</v>
      </c>
      <c r="S101" s="1" t="e">
        <f>IF(#REF!&gt;0,$B101,0)</f>
        <v>#REF!</v>
      </c>
      <c r="T101" s="1" t="e">
        <f>IF(#REF!&gt;0,$B101,0)</f>
        <v>#REF!</v>
      </c>
      <c r="U101" s="1" t="e">
        <f>IF(#REF!&gt;0,$B101,0)</f>
        <v>#REF!</v>
      </c>
      <c r="V101" s="1" t="e">
        <f>IF(#REF!&gt;0,$B101,0)</f>
        <v>#REF!</v>
      </c>
      <c r="BZ101" s="2" t="e">
        <f>MAX(#REF!)</f>
        <v>#REF!</v>
      </c>
    </row>
    <row r="103" spans="78:81" ht="12.75">
      <c r="BZ103" s="38" t="s">
        <v>10</v>
      </c>
      <c r="CA103" s="19"/>
      <c r="CB103" s="18" t="str">
        <f>IF(COUNTIF(C24:BY24,MAX(C24:BY24))=1,CB63," ")</f>
        <v>TUDOR Florin </v>
      </c>
      <c r="CC103" s="19">
        <f>MAX(C24:BY24)</f>
        <v>20</v>
      </c>
    </row>
  </sheetData>
  <printOptions/>
  <pageMargins left="0.5" right="0.31" top="0.42" bottom="0.42" header="0.31496062992125984" footer="0.31496062992125984"/>
  <pageSetup horizontalDpi="600" verticalDpi="600" orientation="landscape" pageOrder="overThenDown" paperSize="9" r:id="rId3"/>
  <colBreaks count="1" manualBreakCount="1">
    <brk id="8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X116"/>
  <sheetViews>
    <sheetView tabSelected="1" zoomScale="75" zoomScaleNormal="75" workbookViewId="0" topLeftCell="A1">
      <pane xSplit="5" ySplit="19" topLeftCell="F20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B25" sqref="B25"/>
    </sheetView>
  </sheetViews>
  <sheetFormatPr defaultColWidth="9.140625" defaultRowHeight="12"/>
  <cols>
    <col min="1" max="1" width="9.28125" style="30" customWidth="1"/>
    <col min="2" max="2" width="41.7109375" style="30" customWidth="1"/>
    <col min="3" max="3" width="9.28125" style="31" customWidth="1"/>
    <col min="4" max="4" width="25.8515625" style="31" customWidth="1"/>
    <col min="5" max="5" width="7.8515625" style="31" hidden="1" customWidth="1"/>
    <col min="6" max="6" width="8.8515625" style="48" customWidth="1"/>
    <col min="7" max="7" width="9.28125" style="48" customWidth="1"/>
    <col min="8" max="8" width="8.8515625" style="48" customWidth="1"/>
    <col min="9" max="9" width="9.28125" style="48" customWidth="1"/>
    <col min="10" max="10" width="8.8515625" style="48" hidden="1" customWidth="1"/>
    <col min="11" max="11" width="0" style="48" hidden="1" customWidth="1"/>
    <col min="12" max="12" width="13.28125" style="48" bestFit="1" customWidth="1"/>
    <col min="13" max="13" width="9.28125" style="48" customWidth="1"/>
    <col min="14" max="14" width="8.8515625" style="48" hidden="1" customWidth="1"/>
    <col min="15" max="15" width="0" style="48" hidden="1" customWidth="1"/>
    <col min="16" max="16" width="12.7109375" style="44" bestFit="1" customWidth="1"/>
    <col min="17" max="17" width="9.28125" style="48" customWidth="1"/>
    <col min="18" max="18" width="0" style="53" hidden="1" customWidth="1"/>
    <col min="19" max="16384" width="9.28125" style="30" customWidth="1"/>
  </cols>
  <sheetData>
    <row r="1" spans="1:24" ht="15">
      <c r="A1" s="30" t="str">
        <f>Mese!A1</f>
        <v>CNSI 2009 </v>
      </c>
      <c r="T1" s="129">
        <f>COUNTIF($C$21:$C$116,"S")</f>
        <v>16</v>
      </c>
      <c r="U1" s="129">
        <f>COUNTIF($C$21:$C$116,"O")</f>
        <v>0</v>
      </c>
      <c r="V1" s="129">
        <f>COUNTIF($C$21:$C$116,"J")</f>
        <v>3</v>
      </c>
      <c r="W1" s="129">
        <f>COUNTIF($C$21:$C$116,"C")</f>
        <v>1</v>
      </c>
      <c r="X1" s="129">
        <f>COUNTIF($C$21:$C$116,"B")</f>
        <v>0</v>
      </c>
    </row>
    <row r="2" spans="1:24" ht="15">
      <c r="A2" s="30" t="str">
        <f>Mese!A2</f>
        <v>Amara IL_ 08-09 oct 2009</v>
      </c>
      <c r="C2" s="32"/>
      <c r="T2" s="129"/>
      <c r="U2" s="129"/>
      <c r="V2" s="129"/>
      <c r="W2" s="129"/>
      <c r="X2" s="129"/>
    </row>
    <row r="3" spans="20:24" ht="15">
      <c r="T3" s="129"/>
      <c r="U3" s="129"/>
      <c r="V3" s="129"/>
      <c r="W3" s="129"/>
      <c r="X3" s="129" t="s">
        <v>70</v>
      </c>
    </row>
    <row r="4" spans="2:24" s="34" customFormat="1" ht="18">
      <c r="B4" s="35" t="s">
        <v>29</v>
      </c>
      <c r="C4" s="42"/>
      <c r="E4" s="34" t="s">
        <v>44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5"/>
      <c r="Q4" s="49"/>
      <c r="R4" s="54"/>
      <c r="T4" s="130"/>
      <c r="U4" s="130"/>
      <c r="V4" s="130"/>
      <c r="W4" s="130"/>
      <c r="X4" s="130"/>
    </row>
    <row r="5" spans="1:24" ht="15">
      <c r="A5" s="33" t="s">
        <v>0</v>
      </c>
      <c r="B5" s="32"/>
      <c r="T5" s="129"/>
      <c r="U5" s="129"/>
      <c r="V5" s="129"/>
      <c r="W5" s="129"/>
      <c r="X5" s="129"/>
    </row>
    <row r="6" spans="1:24" ht="15">
      <c r="A6" s="32" t="s">
        <v>17</v>
      </c>
      <c r="B6" s="30" t="s">
        <v>16</v>
      </c>
      <c r="C6" s="31" t="s">
        <v>1</v>
      </c>
      <c r="D6" s="100" t="s">
        <v>71</v>
      </c>
      <c r="F6" s="123" t="s">
        <v>22</v>
      </c>
      <c r="G6" s="123"/>
      <c r="H6" s="123" t="s">
        <v>26</v>
      </c>
      <c r="I6" s="123"/>
      <c r="J6" s="123" t="s">
        <v>25</v>
      </c>
      <c r="K6" s="123"/>
      <c r="L6" s="123" t="s">
        <v>30</v>
      </c>
      <c r="M6" s="123"/>
      <c r="N6" s="123" t="s">
        <v>24</v>
      </c>
      <c r="O6" s="123"/>
      <c r="P6" s="122" t="s">
        <v>23</v>
      </c>
      <c r="Q6" s="122"/>
      <c r="R6" s="92" t="s">
        <v>20</v>
      </c>
      <c r="T6" s="129"/>
      <c r="U6" s="129"/>
      <c r="V6" s="129"/>
      <c r="W6" s="129"/>
      <c r="X6" s="129"/>
    </row>
    <row r="7" spans="6:18" ht="10.5" customHeight="1">
      <c r="F7" s="50" t="s">
        <v>18</v>
      </c>
      <c r="G7" s="50" t="s">
        <v>19</v>
      </c>
      <c r="H7" s="50" t="s">
        <v>18</v>
      </c>
      <c r="I7" s="50" t="s">
        <v>19</v>
      </c>
      <c r="J7" s="50" t="s">
        <v>18</v>
      </c>
      <c r="K7" s="50" t="s">
        <v>19</v>
      </c>
      <c r="L7" s="50" t="s">
        <v>18</v>
      </c>
      <c r="M7" s="50" t="s">
        <v>19</v>
      </c>
      <c r="N7" s="50" t="s">
        <v>18</v>
      </c>
      <c r="O7" s="50" t="s">
        <v>19</v>
      </c>
      <c r="P7" s="46" t="s">
        <v>18</v>
      </c>
      <c r="Q7" s="50" t="s">
        <v>19</v>
      </c>
      <c r="R7" s="92" t="s">
        <v>21</v>
      </c>
    </row>
    <row r="8" spans="1:18" ht="18" customHeight="1" hidden="1">
      <c r="A8" s="34"/>
      <c r="B8" s="35" t="s">
        <v>50</v>
      </c>
      <c r="C8" s="93" t="s">
        <v>54</v>
      </c>
      <c r="D8" s="93"/>
      <c r="E8" s="34" t="s">
        <v>55</v>
      </c>
      <c r="F8" s="34"/>
      <c r="G8" s="51"/>
      <c r="H8" s="51"/>
      <c r="I8" s="51"/>
      <c r="J8" s="51"/>
      <c r="K8" s="51"/>
      <c r="L8" s="51"/>
      <c r="M8" s="51"/>
      <c r="N8" s="51"/>
      <c r="O8" s="51"/>
      <c r="P8" s="47"/>
      <c r="Q8" s="51"/>
      <c r="R8" s="55"/>
    </row>
    <row r="9" spans="1:18" ht="15" customHeight="1" hidden="1">
      <c r="A9" s="33" t="s">
        <v>0</v>
      </c>
      <c r="B9" s="32"/>
      <c r="F9" s="30"/>
      <c r="G9" s="51"/>
      <c r="H9" s="51"/>
      <c r="I9" s="51"/>
      <c r="J9" s="51"/>
      <c r="K9" s="51"/>
      <c r="L9" s="51"/>
      <c r="M9" s="51"/>
      <c r="N9" s="51"/>
      <c r="O9" s="51"/>
      <c r="P9" s="47"/>
      <c r="Q9" s="51"/>
      <c r="R9" s="91"/>
    </row>
    <row r="10" spans="1:18" ht="15" customHeight="1" hidden="1">
      <c r="A10" s="32" t="s">
        <v>51</v>
      </c>
      <c r="B10" s="30" t="s">
        <v>46</v>
      </c>
      <c r="C10" s="31" t="s">
        <v>47</v>
      </c>
      <c r="D10" s="31" t="s">
        <v>1</v>
      </c>
      <c r="E10" s="31" t="s">
        <v>48</v>
      </c>
      <c r="F10" s="96" t="s">
        <v>49</v>
      </c>
      <c r="G10" s="32"/>
      <c r="H10" s="96" t="s">
        <v>49</v>
      </c>
      <c r="I10" s="32"/>
      <c r="J10" s="96" t="s">
        <v>49</v>
      </c>
      <c r="K10" s="32"/>
      <c r="L10" s="96" t="s">
        <v>49</v>
      </c>
      <c r="M10" s="32"/>
      <c r="N10" s="96" t="s">
        <v>49</v>
      </c>
      <c r="O10" s="32"/>
      <c r="P10" s="47"/>
      <c r="Q10" s="51"/>
      <c r="R10" s="96" t="s">
        <v>49</v>
      </c>
    </row>
    <row r="11" spans="6:18" ht="7.5" customHeight="1" hidden="1">
      <c r="F11" s="30"/>
      <c r="G11" s="51"/>
      <c r="H11" s="51"/>
      <c r="I11" s="51"/>
      <c r="J11" s="51"/>
      <c r="K11" s="51"/>
      <c r="L11" s="51"/>
      <c r="M11" s="51"/>
      <c r="N11" s="51"/>
      <c r="O11" s="51"/>
      <c r="P11" s="47"/>
      <c r="Q11" s="51"/>
      <c r="R11" s="91"/>
    </row>
    <row r="12" spans="2:18" ht="15" customHeight="1" hidden="1">
      <c r="B12" s="36" t="s">
        <v>52</v>
      </c>
      <c r="F12" s="36"/>
      <c r="G12" s="51"/>
      <c r="H12" s="51"/>
      <c r="I12" s="51"/>
      <c r="J12" s="51"/>
      <c r="K12" s="51"/>
      <c r="L12" s="51"/>
      <c r="M12" s="51"/>
      <c r="N12" s="51"/>
      <c r="O12" s="51"/>
      <c r="P12" s="47"/>
      <c r="Q12" s="51"/>
      <c r="R12" s="97">
        <f>IF($X$3="FR",F12+H12+J12+L12+N12,G12+I12+K12+M12+O12+Q12)</f>
        <v>0</v>
      </c>
    </row>
    <row r="13" spans="2:18" ht="7.5" customHeight="1" hidden="1">
      <c r="B13" s="36"/>
      <c r="G13" s="51"/>
      <c r="H13" s="51"/>
      <c r="I13" s="51"/>
      <c r="J13" s="51"/>
      <c r="K13" s="51"/>
      <c r="L13" s="51"/>
      <c r="M13" s="51"/>
      <c r="N13" s="51"/>
      <c r="O13" s="51"/>
      <c r="P13" s="47"/>
      <c r="Q13" s="51"/>
      <c r="R13" s="91"/>
    </row>
    <row r="14" spans="2:18" ht="7.5" customHeight="1" hidden="1">
      <c r="B14" s="36"/>
      <c r="G14" s="51"/>
      <c r="H14" s="51"/>
      <c r="I14" s="51"/>
      <c r="J14" s="51"/>
      <c r="K14" s="51"/>
      <c r="L14" s="51"/>
      <c r="M14" s="51"/>
      <c r="N14" s="51"/>
      <c r="O14" s="51"/>
      <c r="P14" s="47"/>
      <c r="Q14" s="51"/>
      <c r="R14" s="91"/>
    </row>
    <row r="15" spans="2:18" ht="7.5" customHeight="1" hidden="1">
      <c r="B15" s="36"/>
      <c r="G15" s="51"/>
      <c r="H15" s="51"/>
      <c r="I15" s="51"/>
      <c r="J15" s="51"/>
      <c r="K15" s="51"/>
      <c r="L15" s="51"/>
      <c r="M15" s="51"/>
      <c r="N15" s="51"/>
      <c r="O15" s="51"/>
      <c r="P15" s="47"/>
      <c r="Q15" s="51"/>
      <c r="R15" s="91"/>
    </row>
    <row r="16" spans="2:18" ht="7.5" customHeight="1" hidden="1">
      <c r="B16" s="36"/>
      <c r="G16" s="51"/>
      <c r="H16" s="51"/>
      <c r="I16" s="51"/>
      <c r="J16" s="51"/>
      <c r="K16" s="51"/>
      <c r="L16" s="51"/>
      <c r="M16" s="51"/>
      <c r="N16" s="51"/>
      <c r="O16" s="51"/>
      <c r="P16" s="47"/>
      <c r="Q16" s="51"/>
      <c r="R16" s="91"/>
    </row>
    <row r="17" spans="2:18" ht="7.5" customHeight="1" hidden="1">
      <c r="B17" s="36"/>
      <c r="G17" s="51"/>
      <c r="H17" s="51"/>
      <c r="I17" s="51"/>
      <c r="J17" s="51"/>
      <c r="K17" s="51"/>
      <c r="L17" s="51"/>
      <c r="M17" s="51"/>
      <c r="N17" s="51"/>
      <c r="O17" s="51"/>
      <c r="P17" s="47"/>
      <c r="Q17" s="51"/>
      <c r="R17" s="91"/>
    </row>
    <row r="18" spans="2:18" ht="7.5" customHeight="1" hidden="1">
      <c r="B18" s="36"/>
      <c r="G18" s="51"/>
      <c r="H18" s="51"/>
      <c r="I18" s="51"/>
      <c r="J18" s="51"/>
      <c r="K18" s="51"/>
      <c r="L18" s="51"/>
      <c r="M18" s="51"/>
      <c r="N18" s="51"/>
      <c r="O18" s="51"/>
      <c r="P18" s="47"/>
      <c r="Q18" s="51"/>
      <c r="R18" s="91"/>
    </row>
    <row r="19" spans="2:18" ht="7.5" customHeight="1" hidden="1">
      <c r="B19" s="36"/>
      <c r="G19" s="51"/>
      <c r="H19" s="51"/>
      <c r="I19" s="51"/>
      <c r="J19" s="51"/>
      <c r="K19" s="51"/>
      <c r="L19" s="51"/>
      <c r="M19" s="51"/>
      <c r="N19" s="51"/>
      <c r="O19" s="51"/>
      <c r="P19" s="47"/>
      <c r="Q19" s="51"/>
      <c r="R19" s="91"/>
    </row>
    <row r="20" spans="2:18" ht="13.5" customHeight="1">
      <c r="B20" s="36"/>
      <c r="F20" s="115">
        <v>1057</v>
      </c>
      <c r="G20" s="51"/>
      <c r="H20" s="116">
        <v>1507</v>
      </c>
      <c r="I20" s="51"/>
      <c r="J20" s="51"/>
      <c r="K20" s="51"/>
      <c r="L20" s="51"/>
      <c r="M20" s="51"/>
      <c r="N20" s="51"/>
      <c r="O20" s="51"/>
      <c r="P20" s="47"/>
      <c r="Q20" s="51"/>
      <c r="R20" s="98">
        <f>IF($X$3="FR",F20+H20+J20+L20+N20,G20+I20+K20+M20+O20+Q20)</f>
        <v>0</v>
      </c>
    </row>
    <row r="21" spans="2:17" ht="15.75">
      <c r="B21" s="135" t="s">
        <v>60</v>
      </c>
      <c r="C21" s="31" t="s">
        <v>27</v>
      </c>
      <c r="D21" s="100" t="s">
        <v>78</v>
      </c>
      <c r="E21" s="100"/>
      <c r="F21" s="48">
        <v>997</v>
      </c>
      <c r="G21" s="126">
        <v>635</v>
      </c>
      <c r="H21" s="48">
        <v>1392</v>
      </c>
      <c r="I21" s="117">
        <v>378</v>
      </c>
      <c r="L21" s="48">
        <v>8099</v>
      </c>
      <c r="P21" s="48">
        <v>673</v>
      </c>
      <c r="Q21" s="117">
        <v>305</v>
      </c>
    </row>
    <row r="22" spans="2:18" ht="15.75">
      <c r="B22" s="90" t="s">
        <v>37</v>
      </c>
      <c r="C22" s="31" t="s">
        <v>27</v>
      </c>
      <c r="D22" s="100" t="s">
        <v>78</v>
      </c>
      <c r="E22" s="100"/>
      <c r="F22" s="48">
        <v>989</v>
      </c>
      <c r="G22" s="118">
        <v>486</v>
      </c>
      <c r="H22" s="43">
        <v>1336</v>
      </c>
      <c r="I22" s="117">
        <v>246</v>
      </c>
      <c r="L22" s="132">
        <v>8193</v>
      </c>
      <c r="P22" s="48">
        <v>677</v>
      </c>
      <c r="Q22" s="117">
        <v>339</v>
      </c>
      <c r="R22" s="43"/>
    </row>
    <row r="23" spans="2:18" ht="15.75">
      <c r="B23" s="90" t="s">
        <v>62</v>
      </c>
      <c r="C23" s="31" t="s">
        <v>27</v>
      </c>
      <c r="D23" s="100" t="s">
        <v>78</v>
      </c>
      <c r="E23" s="100"/>
      <c r="F23" s="48">
        <v>981</v>
      </c>
      <c r="G23" s="118">
        <v>425</v>
      </c>
      <c r="H23" s="43">
        <v>1349</v>
      </c>
      <c r="I23" s="117">
        <v>274</v>
      </c>
      <c r="L23" s="48">
        <v>7081</v>
      </c>
      <c r="P23" s="48">
        <v>581</v>
      </c>
      <c r="Q23" s="117">
        <v>29</v>
      </c>
      <c r="R23" s="43"/>
    </row>
    <row r="24" spans="2:18" ht="15.75">
      <c r="B24" s="30" t="s">
        <v>75</v>
      </c>
      <c r="C24" s="31" t="s">
        <v>27</v>
      </c>
      <c r="D24" s="100" t="s">
        <v>78</v>
      </c>
      <c r="E24" s="100"/>
      <c r="F24" s="48">
        <v>962</v>
      </c>
      <c r="G24" s="118">
        <v>378</v>
      </c>
      <c r="H24" s="43">
        <v>1279</v>
      </c>
      <c r="I24" s="117">
        <v>196</v>
      </c>
      <c r="L24" s="48">
        <v>6892</v>
      </c>
      <c r="P24" s="48">
        <v>584</v>
      </c>
      <c r="Q24" s="117">
        <v>45</v>
      </c>
      <c r="R24" s="43"/>
    </row>
    <row r="25" spans="2:18" ht="15.75">
      <c r="B25" s="30" t="s">
        <v>74</v>
      </c>
      <c r="C25" s="31" t="s">
        <v>27</v>
      </c>
      <c r="D25" s="100" t="s">
        <v>77</v>
      </c>
      <c r="E25" s="100"/>
      <c r="F25" s="48">
        <v>961</v>
      </c>
      <c r="G25" s="118">
        <v>339</v>
      </c>
      <c r="H25" s="43">
        <v>1191</v>
      </c>
      <c r="I25" s="117">
        <v>113</v>
      </c>
      <c r="L25" s="48">
        <v>5949</v>
      </c>
      <c r="P25" s="48">
        <v>613</v>
      </c>
      <c r="Q25" s="117">
        <v>78</v>
      </c>
      <c r="R25" s="43"/>
    </row>
    <row r="26" spans="2:18" ht="15.75">
      <c r="B26" s="30" t="s">
        <v>38</v>
      </c>
      <c r="C26" s="31" t="s">
        <v>39</v>
      </c>
      <c r="D26" s="100" t="s">
        <v>79</v>
      </c>
      <c r="E26" s="100"/>
      <c r="F26" s="48">
        <v>948</v>
      </c>
      <c r="G26" s="118">
        <v>305</v>
      </c>
      <c r="H26" s="43">
        <v>1079</v>
      </c>
      <c r="I26" s="117">
        <v>45</v>
      </c>
      <c r="K26" s="52"/>
      <c r="L26" s="48">
        <v>4908</v>
      </c>
      <c r="N26" s="52"/>
      <c r="O26" s="52"/>
      <c r="P26" s="48">
        <v>608</v>
      </c>
      <c r="Q26" s="117">
        <v>61</v>
      </c>
      <c r="R26" s="43"/>
    </row>
    <row r="27" spans="2:18" ht="15.75">
      <c r="B27" s="30" t="s">
        <v>59</v>
      </c>
      <c r="C27" s="31" t="s">
        <v>27</v>
      </c>
      <c r="D27" s="100" t="s">
        <v>76</v>
      </c>
      <c r="E27" s="100"/>
      <c r="F27" s="48">
        <v>937</v>
      </c>
      <c r="G27" s="118">
        <v>274</v>
      </c>
      <c r="H27" s="43">
        <v>1356</v>
      </c>
      <c r="I27" s="117">
        <v>305</v>
      </c>
      <c r="L27" s="48">
        <v>2839</v>
      </c>
      <c r="P27" s="48">
        <v>651</v>
      </c>
      <c r="Q27" s="117">
        <v>196</v>
      </c>
      <c r="R27" s="43"/>
    </row>
    <row r="28" spans="2:18" ht="15.75">
      <c r="B28" s="30" t="s">
        <v>64</v>
      </c>
      <c r="C28" s="31" t="s">
        <v>27</v>
      </c>
      <c r="D28" s="100" t="s">
        <v>76</v>
      </c>
      <c r="E28" s="100"/>
      <c r="F28" s="48">
        <v>930</v>
      </c>
      <c r="G28" s="118">
        <v>246</v>
      </c>
      <c r="H28" s="43">
        <v>1122</v>
      </c>
      <c r="I28" s="117">
        <v>78</v>
      </c>
      <c r="L28" s="48">
        <v>3895</v>
      </c>
      <c r="P28" s="48">
        <v>617</v>
      </c>
      <c r="Q28" s="117">
        <v>132</v>
      </c>
      <c r="R28" s="43"/>
    </row>
    <row r="29" spans="2:18" ht="15.75">
      <c r="B29" s="90" t="s">
        <v>63</v>
      </c>
      <c r="C29" s="31" t="s">
        <v>27</v>
      </c>
      <c r="D29" s="100" t="s">
        <v>79</v>
      </c>
      <c r="E29" s="100"/>
      <c r="F29" s="48">
        <v>928</v>
      </c>
      <c r="G29" s="118">
        <v>220</v>
      </c>
      <c r="H29" s="43">
        <v>1315</v>
      </c>
      <c r="I29" s="117">
        <v>220</v>
      </c>
      <c r="L29" s="48">
        <v>7093</v>
      </c>
      <c r="P29" s="48">
        <v>683</v>
      </c>
      <c r="Q29" s="117">
        <v>425</v>
      </c>
      <c r="R29" s="43"/>
    </row>
    <row r="30" spans="2:18" ht="15.75">
      <c r="B30" s="30" t="s">
        <v>65</v>
      </c>
      <c r="C30" s="31" t="s">
        <v>27</v>
      </c>
      <c r="D30" s="100" t="s">
        <v>77</v>
      </c>
      <c r="E30" s="100"/>
      <c r="F30" s="48">
        <v>928</v>
      </c>
      <c r="G30" s="118">
        <v>220</v>
      </c>
      <c r="H30" s="43">
        <v>1211</v>
      </c>
      <c r="I30" s="117">
        <v>132</v>
      </c>
      <c r="L30" s="48">
        <v>5936</v>
      </c>
      <c r="P30" s="48">
        <v>657.1</v>
      </c>
      <c r="Q30" s="117">
        <v>246</v>
      </c>
      <c r="R30" s="43"/>
    </row>
    <row r="31" spans="2:18" ht="15.75">
      <c r="B31" s="30" t="s">
        <v>61</v>
      </c>
      <c r="C31" s="31" t="s">
        <v>27</v>
      </c>
      <c r="D31" s="100" t="s">
        <v>79</v>
      </c>
      <c r="E31" s="100"/>
      <c r="F31" s="48">
        <v>905</v>
      </c>
      <c r="G31" s="118">
        <v>174</v>
      </c>
      <c r="H31" s="43">
        <v>1405</v>
      </c>
      <c r="I31" s="117">
        <v>425</v>
      </c>
      <c r="L31" s="48">
        <v>7019</v>
      </c>
      <c r="P31" s="48">
        <v>680</v>
      </c>
      <c r="Q31" s="117">
        <v>378</v>
      </c>
      <c r="R31" s="43"/>
    </row>
    <row r="32" spans="2:18" ht="15.75">
      <c r="B32" s="30" t="s">
        <v>66</v>
      </c>
      <c r="C32" s="31" t="s">
        <v>27</v>
      </c>
      <c r="D32" s="100" t="s">
        <v>77</v>
      </c>
      <c r="E32" s="100"/>
      <c r="F32" s="48">
        <v>895</v>
      </c>
      <c r="G32" s="118">
        <v>153</v>
      </c>
      <c r="H32" s="43">
        <v>1241</v>
      </c>
      <c r="I32" s="117">
        <v>174</v>
      </c>
      <c r="L32" s="48">
        <v>4913</v>
      </c>
      <c r="P32" s="48">
        <v>685</v>
      </c>
      <c r="Q32" s="127">
        <v>635</v>
      </c>
      <c r="R32" s="43"/>
    </row>
    <row r="33" spans="2:18" ht="15.75">
      <c r="B33" s="90" t="s">
        <v>67</v>
      </c>
      <c r="C33" s="31" t="s">
        <v>27</v>
      </c>
      <c r="D33" s="100" t="s">
        <v>79</v>
      </c>
      <c r="E33" s="100"/>
      <c r="F33" s="48">
        <v>891</v>
      </c>
      <c r="G33" s="118">
        <v>132</v>
      </c>
      <c r="H33" s="43">
        <v>1358</v>
      </c>
      <c r="I33" s="117">
        <v>339</v>
      </c>
      <c r="L33" s="48">
        <v>6118</v>
      </c>
      <c r="P33" s="48">
        <v>657</v>
      </c>
      <c r="Q33" s="117">
        <v>220</v>
      </c>
      <c r="R33" s="43"/>
    </row>
    <row r="34" spans="2:18" ht="15.75">
      <c r="B34" s="90" t="s">
        <v>68</v>
      </c>
      <c r="C34" s="31" t="s">
        <v>27</v>
      </c>
      <c r="D34" s="100" t="s">
        <v>77</v>
      </c>
      <c r="E34" s="100"/>
      <c r="F34" s="48">
        <v>874</v>
      </c>
      <c r="G34" s="118">
        <v>113</v>
      </c>
      <c r="H34" s="43">
        <v>1426</v>
      </c>
      <c r="I34" s="117">
        <v>486</v>
      </c>
      <c r="K34" s="52"/>
      <c r="L34" s="48">
        <v>7229</v>
      </c>
      <c r="N34" s="52"/>
      <c r="O34" s="52"/>
      <c r="P34" s="48">
        <v>666</v>
      </c>
      <c r="Q34" s="117">
        <v>274</v>
      </c>
      <c r="R34" s="43"/>
    </row>
    <row r="35" spans="2:18" ht="15.75">
      <c r="B35" s="30" t="s">
        <v>72</v>
      </c>
      <c r="C35" s="31" t="s">
        <v>27</v>
      </c>
      <c r="D35" s="100" t="s">
        <v>79</v>
      </c>
      <c r="E35" s="100"/>
      <c r="F35" s="48">
        <v>855</v>
      </c>
      <c r="G35" s="118">
        <v>95</v>
      </c>
      <c r="H35" s="43">
        <v>1427</v>
      </c>
      <c r="I35" s="127">
        <v>635</v>
      </c>
      <c r="L35" s="48">
        <v>3856</v>
      </c>
      <c r="P35" s="48">
        <v>683.1</v>
      </c>
      <c r="Q35" s="117">
        <v>486</v>
      </c>
      <c r="R35" s="43"/>
    </row>
    <row r="36" spans="2:18" ht="15.75">
      <c r="B36" s="30" t="s">
        <v>81</v>
      </c>
      <c r="C36" s="31" t="s">
        <v>39</v>
      </c>
      <c r="D36" s="100" t="s">
        <v>76</v>
      </c>
      <c r="E36" s="100"/>
      <c r="F36" s="48">
        <v>779</v>
      </c>
      <c r="G36" s="118">
        <v>78</v>
      </c>
      <c r="H36" s="43">
        <v>996</v>
      </c>
      <c r="I36" s="117">
        <v>29</v>
      </c>
      <c r="L36" s="48">
        <v>3694</v>
      </c>
      <c r="P36" s="48">
        <v>500</v>
      </c>
      <c r="Q36" s="117">
        <v>14</v>
      </c>
      <c r="R36" s="43"/>
    </row>
    <row r="37" spans="2:18" ht="15.75">
      <c r="B37" s="30" t="s">
        <v>73</v>
      </c>
      <c r="C37" s="31" t="s">
        <v>40</v>
      </c>
      <c r="D37" s="100" t="s">
        <v>77</v>
      </c>
      <c r="E37" s="100"/>
      <c r="F37" s="48">
        <v>774</v>
      </c>
      <c r="G37" s="118">
        <v>61</v>
      </c>
      <c r="H37" s="43">
        <v>986</v>
      </c>
      <c r="I37" s="117">
        <v>14</v>
      </c>
      <c r="L37" s="132">
        <v>8208</v>
      </c>
      <c r="P37" s="48">
        <v>614</v>
      </c>
      <c r="Q37" s="117">
        <v>95</v>
      </c>
      <c r="R37" s="43"/>
    </row>
    <row r="38" spans="2:18" ht="15.75">
      <c r="B38" s="30" t="s">
        <v>80</v>
      </c>
      <c r="C38" s="31" t="s">
        <v>39</v>
      </c>
      <c r="D38" s="100" t="s">
        <v>78</v>
      </c>
      <c r="E38" s="100"/>
      <c r="F38" s="48">
        <v>763</v>
      </c>
      <c r="G38" s="118">
        <v>45</v>
      </c>
      <c r="H38" s="43">
        <v>1079</v>
      </c>
      <c r="I38" s="117">
        <v>61</v>
      </c>
      <c r="L38" s="48">
        <v>7200</v>
      </c>
      <c r="P38" s="48">
        <v>640</v>
      </c>
      <c r="Q38" s="117">
        <v>174</v>
      </c>
      <c r="R38" s="43"/>
    </row>
    <row r="39" spans="2:18" ht="15.75">
      <c r="B39" s="30" t="s">
        <v>58</v>
      </c>
      <c r="C39" s="31" t="s">
        <v>27</v>
      </c>
      <c r="D39" s="100" t="s">
        <v>76</v>
      </c>
      <c r="E39" s="100"/>
      <c r="F39" s="48">
        <v>757</v>
      </c>
      <c r="G39" s="118">
        <v>29</v>
      </c>
      <c r="H39" s="43">
        <v>1228</v>
      </c>
      <c r="I39" s="117">
        <v>153</v>
      </c>
      <c r="L39" s="48">
        <v>6947</v>
      </c>
      <c r="P39" s="48">
        <v>615</v>
      </c>
      <c r="Q39" s="117">
        <v>113</v>
      </c>
      <c r="R39" s="43"/>
    </row>
    <row r="40" spans="2:18" ht="15.75">
      <c r="B40" s="30" t="s">
        <v>69</v>
      </c>
      <c r="C40" s="31" t="s">
        <v>27</v>
      </c>
      <c r="D40" s="100" t="s">
        <v>76</v>
      </c>
      <c r="E40" s="100"/>
      <c r="F40" s="48">
        <v>743</v>
      </c>
      <c r="G40" s="118">
        <v>14</v>
      </c>
      <c r="H40" s="43">
        <v>1186</v>
      </c>
      <c r="I40" s="117">
        <v>95</v>
      </c>
      <c r="K40" s="52"/>
      <c r="L40" s="48">
        <v>3761</v>
      </c>
      <c r="N40" s="52"/>
      <c r="O40" s="52"/>
      <c r="P40" s="48">
        <v>631</v>
      </c>
      <c r="Q40" s="117">
        <v>153</v>
      </c>
      <c r="R40" s="43"/>
    </row>
    <row r="41" spans="4:18" ht="15" hidden="1">
      <c r="D41" s="100"/>
      <c r="E41" s="100"/>
      <c r="H41" s="43"/>
      <c r="R41" s="43"/>
    </row>
    <row r="42" spans="4:18" ht="15" hidden="1">
      <c r="D42" s="100"/>
      <c r="E42" s="100"/>
      <c r="H42" s="43"/>
      <c r="R42" s="43"/>
    </row>
    <row r="43" spans="4:18" ht="15" hidden="1">
      <c r="D43" s="100"/>
      <c r="E43" s="100"/>
      <c r="H43" s="43"/>
      <c r="R43" s="43"/>
    </row>
    <row r="44" spans="4:18" ht="15" hidden="1">
      <c r="D44" s="100"/>
      <c r="E44" s="100"/>
      <c r="H44" s="43"/>
      <c r="R44" s="43"/>
    </row>
    <row r="45" spans="4:18" ht="15" hidden="1">
      <c r="D45" s="100"/>
      <c r="E45" s="100"/>
      <c r="H45" s="43"/>
      <c r="R45" s="43"/>
    </row>
    <row r="46" spans="4:18" ht="15" hidden="1">
      <c r="D46" s="100"/>
      <c r="E46" s="100"/>
      <c r="H46" s="43"/>
      <c r="R46" s="43"/>
    </row>
    <row r="47" spans="4:18" ht="15" hidden="1">
      <c r="D47" s="100"/>
      <c r="E47" s="100"/>
      <c r="H47" s="43"/>
      <c r="R47" s="43"/>
    </row>
    <row r="48" spans="4:18" ht="15" hidden="1">
      <c r="D48" s="100"/>
      <c r="E48" s="100"/>
      <c r="H48" s="43"/>
      <c r="R48" s="43"/>
    </row>
    <row r="49" spans="4:18" ht="15" hidden="1">
      <c r="D49" s="100"/>
      <c r="E49" s="100"/>
      <c r="G49" s="52"/>
      <c r="H49" s="43"/>
      <c r="I49" s="52"/>
      <c r="K49" s="52"/>
      <c r="M49" s="52"/>
      <c r="N49" s="52"/>
      <c r="O49" s="52"/>
      <c r="R49" s="43"/>
    </row>
    <row r="50" spans="4:18" ht="15" hidden="1">
      <c r="D50" s="100"/>
      <c r="E50" s="100"/>
      <c r="H50" s="43"/>
      <c r="R50" s="43"/>
    </row>
    <row r="51" spans="4:18" ht="15" hidden="1">
      <c r="D51" s="100"/>
      <c r="E51" s="100"/>
      <c r="H51" s="43"/>
      <c r="R51" s="43"/>
    </row>
    <row r="52" spans="4:18" ht="15" hidden="1">
      <c r="D52" s="100"/>
      <c r="E52" s="100"/>
      <c r="H52" s="43"/>
      <c r="R52" s="43"/>
    </row>
    <row r="53" spans="4:18" ht="15" hidden="1">
      <c r="D53" s="100"/>
      <c r="E53" s="100"/>
      <c r="H53" s="43"/>
      <c r="R53" s="43"/>
    </row>
    <row r="54" spans="4:18" ht="15" hidden="1">
      <c r="D54" s="100"/>
      <c r="E54" s="100"/>
      <c r="H54" s="43"/>
      <c r="R54" s="43"/>
    </row>
    <row r="55" spans="4:18" ht="15" hidden="1">
      <c r="D55" s="100"/>
      <c r="E55" s="100"/>
      <c r="H55" s="43"/>
      <c r="R55" s="43"/>
    </row>
    <row r="56" spans="4:18" ht="15" hidden="1">
      <c r="D56" s="100"/>
      <c r="E56" s="100"/>
      <c r="H56" s="43"/>
      <c r="R56" s="43"/>
    </row>
    <row r="57" spans="4:18" ht="15" hidden="1">
      <c r="D57" s="100"/>
      <c r="E57" s="100"/>
      <c r="H57" s="43"/>
      <c r="R57" s="43"/>
    </row>
    <row r="58" spans="4:18" ht="15" hidden="1">
      <c r="D58" s="100"/>
      <c r="E58" s="100"/>
      <c r="G58" s="52"/>
      <c r="I58" s="52"/>
      <c r="K58" s="52"/>
      <c r="M58" s="52"/>
      <c r="N58" s="52"/>
      <c r="O58" s="52"/>
      <c r="R58" s="43"/>
    </row>
    <row r="59" spans="4:18" ht="15" hidden="1">
      <c r="D59" s="100"/>
      <c r="E59" s="100"/>
      <c r="H59" s="43"/>
      <c r="R59" s="43"/>
    </row>
    <row r="60" spans="4:18" ht="15" hidden="1">
      <c r="D60" s="100"/>
      <c r="E60" s="100"/>
      <c r="G60" s="52"/>
      <c r="H60" s="43"/>
      <c r="I60" s="52"/>
      <c r="K60" s="52"/>
      <c r="M60" s="52"/>
      <c r="N60" s="52"/>
      <c r="O60" s="52"/>
      <c r="R60" s="43"/>
    </row>
    <row r="61" spans="4:18" ht="15" hidden="1">
      <c r="D61" s="100"/>
      <c r="E61" s="100"/>
      <c r="H61" s="43"/>
      <c r="R61" s="43"/>
    </row>
    <row r="62" spans="4:18" ht="15" hidden="1">
      <c r="D62" s="100"/>
      <c r="E62" s="100"/>
      <c r="H62" s="43"/>
      <c r="R62" s="43"/>
    </row>
    <row r="63" spans="4:18" ht="15.75" hidden="1">
      <c r="D63" s="100"/>
      <c r="E63" s="100"/>
      <c r="G63" s="52"/>
      <c r="H63" s="52"/>
      <c r="I63" s="52"/>
      <c r="J63" s="51"/>
      <c r="K63" s="52"/>
      <c r="L63" s="52"/>
      <c r="M63" s="52"/>
      <c r="N63" s="52"/>
      <c r="O63" s="52"/>
      <c r="P63" s="47"/>
      <c r="Q63" s="51"/>
      <c r="R63" s="43"/>
    </row>
    <row r="64" spans="4:5" ht="15" hidden="1">
      <c r="D64" s="100"/>
      <c r="E64" s="100"/>
    </row>
    <row r="65" spans="4:5" ht="15" hidden="1">
      <c r="D65" s="100"/>
      <c r="E65" s="100"/>
    </row>
    <row r="66" spans="4:5" ht="15" hidden="1">
      <c r="D66" s="100"/>
      <c r="E66" s="100"/>
    </row>
    <row r="67" spans="4:18" ht="15" hidden="1">
      <c r="D67" s="100"/>
      <c r="E67" s="100"/>
      <c r="G67" s="52"/>
      <c r="I67" s="52"/>
      <c r="K67" s="52"/>
      <c r="M67" s="52"/>
      <c r="N67" s="52"/>
      <c r="O67" s="52"/>
      <c r="R67" s="43"/>
    </row>
    <row r="68" spans="4:5" ht="15" hidden="1">
      <c r="D68" s="100"/>
      <c r="E68" s="100"/>
    </row>
    <row r="69" spans="4:18" ht="15" hidden="1">
      <c r="D69" s="100"/>
      <c r="E69" s="100"/>
      <c r="G69" s="52"/>
      <c r="I69" s="52"/>
      <c r="K69" s="52"/>
      <c r="M69" s="52"/>
      <c r="N69" s="52"/>
      <c r="O69" s="52"/>
      <c r="R69" s="43"/>
    </row>
    <row r="70" spans="4:5" ht="15" hidden="1">
      <c r="D70" s="100"/>
      <c r="E70" s="100"/>
    </row>
    <row r="71" spans="4:5" ht="15" hidden="1">
      <c r="D71" s="100"/>
      <c r="E71" s="100"/>
    </row>
    <row r="72" spans="4:5" ht="15" hidden="1">
      <c r="D72" s="100"/>
      <c r="E72" s="100"/>
    </row>
    <row r="73" spans="4:5" ht="15" hidden="1">
      <c r="D73" s="100"/>
      <c r="E73" s="100"/>
    </row>
    <row r="74" spans="4:18" ht="15" hidden="1">
      <c r="D74" s="100"/>
      <c r="E74" s="100"/>
      <c r="R74" s="43"/>
    </row>
    <row r="75" spans="4:5" ht="15" hidden="1">
      <c r="D75" s="100"/>
      <c r="E75" s="100"/>
    </row>
    <row r="76" spans="4:5" ht="15" hidden="1">
      <c r="D76" s="100"/>
      <c r="E76" s="100"/>
    </row>
    <row r="77" spans="4:5" ht="15" hidden="1">
      <c r="D77" s="100"/>
      <c r="E77" s="100"/>
    </row>
    <row r="78" spans="4:5" ht="15" hidden="1">
      <c r="D78" s="100"/>
      <c r="E78" s="100"/>
    </row>
    <row r="79" spans="4:5" ht="15" hidden="1">
      <c r="D79" s="100"/>
      <c r="E79" s="100"/>
    </row>
    <row r="80" spans="4:5" ht="15" hidden="1">
      <c r="D80" s="100"/>
      <c r="E80" s="100"/>
    </row>
    <row r="81" spans="4:5" ht="15" hidden="1">
      <c r="D81" s="100"/>
      <c r="E81" s="100"/>
    </row>
    <row r="82" spans="4:5" ht="15" hidden="1">
      <c r="D82" s="100"/>
      <c r="E82" s="100"/>
    </row>
    <row r="83" spans="4:5" ht="15" hidden="1">
      <c r="D83" s="100"/>
      <c r="E83" s="100"/>
    </row>
    <row r="84" spans="4:5" ht="15" hidden="1">
      <c r="D84" s="100"/>
      <c r="E84" s="100"/>
    </row>
    <row r="85" spans="4:5" ht="15" hidden="1">
      <c r="D85" s="100"/>
      <c r="E85" s="100"/>
    </row>
    <row r="86" spans="4:5" ht="15" hidden="1">
      <c r="D86" s="100"/>
      <c r="E86" s="100"/>
    </row>
    <row r="87" spans="4:5" ht="15" hidden="1">
      <c r="D87" s="100"/>
      <c r="E87" s="100"/>
    </row>
    <row r="88" spans="4:5" ht="15" hidden="1">
      <c r="D88" s="100"/>
      <c r="E88" s="100"/>
    </row>
    <row r="89" spans="4:5" ht="15" hidden="1">
      <c r="D89" s="100"/>
      <c r="E89" s="100"/>
    </row>
    <row r="90" spans="4:5" ht="15" hidden="1">
      <c r="D90" s="100"/>
      <c r="E90" s="100"/>
    </row>
    <row r="91" spans="4:5" ht="15" hidden="1">
      <c r="D91" s="100"/>
      <c r="E91" s="100"/>
    </row>
    <row r="92" spans="4:5" ht="15" hidden="1">
      <c r="D92" s="100"/>
      <c r="E92" s="100"/>
    </row>
    <row r="93" spans="4:5" ht="15" hidden="1">
      <c r="D93" s="100"/>
      <c r="E93" s="100"/>
    </row>
    <row r="94" spans="4:5" ht="15" hidden="1">
      <c r="D94" s="100"/>
      <c r="E94" s="100"/>
    </row>
    <row r="95" spans="4:5" ht="15" hidden="1">
      <c r="D95" s="100"/>
      <c r="E95" s="100"/>
    </row>
    <row r="96" spans="4:5" ht="15" hidden="1">
      <c r="D96" s="100"/>
      <c r="E96" s="100"/>
    </row>
    <row r="97" spans="4:5" ht="15" hidden="1">
      <c r="D97" s="100"/>
      <c r="E97" s="100"/>
    </row>
    <row r="98" spans="4:5" ht="15" hidden="1">
      <c r="D98" s="100"/>
      <c r="E98" s="100"/>
    </row>
    <row r="99" spans="4:5" ht="15" hidden="1">
      <c r="D99" s="100"/>
      <c r="E99" s="100"/>
    </row>
    <row r="100" spans="4:5" ht="15" hidden="1">
      <c r="D100" s="100"/>
      <c r="E100" s="100"/>
    </row>
    <row r="101" spans="4:5" ht="15">
      <c r="D101" s="100"/>
      <c r="E101" s="100"/>
    </row>
    <row r="102" spans="1:5" ht="18">
      <c r="A102" s="138" t="s">
        <v>17</v>
      </c>
      <c r="B102" s="139" t="s">
        <v>111</v>
      </c>
      <c r="C102" s="131"/>
      <c r="D102" s="140" t="s">
        <v>109</v>
      </c>
      <c r="E102" s="100"/>
    </row>
    <row r="103" spans="1:17" ht="18.75">
      <c r="A103" s="137">
        <v>1</v>
      </c>
      <c r="B103" s="128" t="s">
        <v>108</v>
      </c>
      <c r="C103" s="107"/>
      <c r="D103" s="136">
        <f>G103+I103+M103+Q103</f>
        <v>1851</v>
      </c>
      <c r="E103" s="42"/>
      <c r="F103" s="49">
        <v>926</v>
      </c>
      <c r="G103" s="120">
        <v>389</v>
      </c>
      <c r="H103" s="49">
        <v>1664</v>
      </c>
      <c r="I103" s="133">
        <v>575</v>
      </c>
      <c r="J103" s="49"/>
      <c r="K103" s="49"/>
      <c r="L103" s="49">
        <v>28894</v>
      </c>
      <c r="M103" s="121">
        <v>312</v>
      </c>
      <c r="N103" s="49"/>
      <c r="O103" s="49"/>
      <c r="P103" s="49">
        <v>1570</v>
      </c>
      <c r="Q103" s="134">
        <v>575</v>
      </c>
    </row>
    <row r="104" spans="1:17" ht="18.75">
      <c r="A104" s="137">
        <v>1</v>
      </c>
      <c r="B104" s="128" t="s">
        <v>107</v>
      </c>
      <c r="C104" s="107"/>
      <c r="D104" s="136">
        <f>G104+I104+M104+Q104</f>
        <v>1851</v>
      </c>
      <c r="E104" s="42"/>
      <c r="F104" s="49">
        <v>1969</v>
      </c>
      <c r="G104" s="133">
        <v>575</v>
      </c>
      <c r="H104" s="49">
        <v>1155</v>
      </c>
      <c r="I104" s="120">
        <v>389</v>
      </c>
      <c r="J104" s="49"/>
      <c r="K104" s="49"/>
      <c r="L104" s="49">
        <v>37465</v>
      </c>
      <c r="M104" s="134">
        <v>575</v>
      </c>
      <c r="N104" s="49"/>
      <c r="O104" s="49"/>
      <c r="P104" s="49">
        <v>892</v>
      </c>
      <c r="Q104" s="121">
        <v>312</v>
      </c>
    </row>
    <row r="105" spans="1:17" ht="18.75">
      <c r="A105" s="137">
        <v>3</v>
      </c>
      <c r="B105" s="34" t="s">
        <v>105</v>
      </c>
      <c r="C105" s="107"/>
      <c r="D105" s="119">
        <f>G105+I105+M105+Q105</f>
        <v>1402</v>
      </c>
      <c r="E105" s="42"/>
      <c r="F105" s="49">
        <v>886</v>
      </c>
      <c r="G105" s="120">
        <v>312</v>
      </c>
      <c r="H105" s="49">
        <v>919</v>
      </c>
      <c r="I105" s="120">
        <v>312</v>
      </c>
      <c r="J105" s="49"/>
      <c r="K105" s="49"/>
      <c r="L105" s="49">
        <v>32235</v>
      </c>
      <c r="M105" s="121">
        <v>389</v>
      </c>
      <c r="N105" s="49"/>
      <c r="O105" s="49"/>
      <c r="P105" s="49">
        <v>1328</v>
      </c>
      <c r="Q105" s="121">
        <v>389</v>
      </c>
    </row>
    <row r="106" spans="1:17" ht="18.75">
      <c r="A106" s="137">
        <v>4</v>
      </c>
      <c r="B106" s="34" t="s">
        <v>106</v>
      </c>
      <c r="C106" s="107"/>
      <c r="D106" s="119">
        <f>G106+I106+M106+Q106</f>
        <v>1016</v>
      </c>
      <c r="E106" s="42"/>
      <c r="F106" s="49">
        <v>641</v>
      </c>
      <c r="G106" s="120">
        <v>254</v>
      </c>
      <c r="H106" s="49">
        <v>660</v>
      </c>
      <c r="I106" s="120">
        <v>254</v>
      </c>
      <c r="J106" s="49"/>
      <c r="K106" s="49"/>
      <c r="L106" s="49">
        <v>21136</v>
      </c>
      <c r="M106" s="121">
        <v>254</v>
      </c>
      <c r="N106" s="49"/>
      <c r="O106" s="49"/>
      <c r="P106" s="49">
        <v>608</v>
      </c>
      <c r="Q106" s="121">
        <v>254</v>
      </c>
    </row>
    <row r="107" spans="4:12" ht="15">
      <c r="D107" s="100"/>
      <c r="E107" s="100"/>
      <c r="L107" s="48" t="s">
        <v>83</v>
      </c>
    </row>
    <row r="108" spans="4:5" ht="15">
      <c r="D108" s="100"/>
      <c r="E108" s="100"/>
    </row>
    <row r="109" spans="4:5" ht="15">
      <c r="D109" s="100"/>
      <c r="E109" s="100"/>
    </row>
    <row r="110" spans="4:5" ht="15">
      <c r="D110" s="100"/>
      <c r="E110" s="100"/>
    </row>
    <row r="111" spans="4:5" ht="15">
      <c r="D111" s="100"/>
      <c r="E111" s="100"/>
    </row>
    <row r="112" spans="4:5" ht="15">
      <c r="D112" s="100"/>
      <c r="E112" s="100"/>
    </row>
    <row r="113" spans="4:5" ht="15">
      <c r="D113" s="100"/>
      <c r="E113" s="100"/>
    </row>
    <row r="114" spans="4:5" ht="15">
      <c r="D114" s="100"/>
      <c r="E114" s="100"/>
    </row>
    <row r="115" spans="4:5" ht="15">
      <c r="D115" s="100"/>
      <c r="E115" s="100"/>
    </row>
    <row r="116" spans="4:5" ht="15">
      <c r="D116" s="100"/>
      <c r="E116" s="100"/>
    </row>
  </sheetData>
  <mergeCells count="6">
    <mergeCell ref="P6:Q6"/>
    <mergeCell ref="L6:M6"/>
    <mergeCell ref="F6:G6"/>
    <mergeCell ref="H6:I6"/>
    <mergeCell ref="J6:K6"/>
    <mergeCell ref="N6:O6"/>
  </mergeCells>
  <printOptions/>
  <pageMargins left="0.56" right="0.59" top="0.28" bottom="0.44" header="0.19" footer="0.4"/>
  <pageSetup horizontalDpi="300" verticalDpi="3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41"/>
  <sheetViews>
    <sheetView workbookViewId="0" topLeftCell="A1">
      <pane ySplit="6" topLeftCell="BM7" activePane="bottomLeft" state="frozen"/>
      <selection pane="topLeft" activeCell="A1" sqref="A1"/>
      <selection pane="bottomLeft" activeCell="D21" sqref="D21"/>
    </sheetView>
  </sheetViews>
  <sheetFormatPr defaultColWidth="9.140625" defaultRowHeight="12"/>
  <cols>
    <col min="1" max="1" width="3.7109375" style="30" customWidth="1"/>
    <col min="2" max="2" width="7.140625" style="30" customWidth="1"/>
    <col min="3" max="3" width="1.8515625" style="30" customWidth="1"/>
    <col min="4" max="4" width="41.7109375" style="30" customWidth="1"/>
    <col min="5" max="5" width="6.8515625" style="31" customWidth="1"/>
    <col min="6" max="11" width="6.8515625" style="30" customWidth="1"/>
    <col min="12" max="12" width="10.421875" style="30" customWidth="1"/>
    <col min="13" max="13" width="3.28125" style="30" customWidth="1"/>
    <col min="14" max="16384" width="9.28125" style="30" customWidth="1"/>
  </cols>
  <sheetData>
    <row r="1" ht="15">
      <c r="A1" s="30" t="str">
        <f>Mese!A1</f>
        <v>CNSI 2009 </v>
      </c>
    </row>
    <row r="2" ht="15">
      <c r="A2" s="30" t="str">
        <f>Mese!A2</f>
        <v>Amara IL_ 08-09 oct 2009</v>
      </c>
    </row>
    <row r="3" ht="15"/>
    <row r="4" spans="4:9" s="34" customFormat="1" ht="18">
      <c r="D4" s="125" t="s">
        <v>42</v>
      </c>
      <c r="E4" s="125"/>
      <c r="F4" s="125"/>
      <c r="G4" s="125"/>
      <c r="H4" s="125"/>
      <c r="I4" s="125"/>
    </row>
    <row r="5" spans="2:4" ht="15">
      <c r="B5" s="33" t="s">
        <v>41</v>
      </c>
      <c r="D5" s="32"/>
    </row>
    <row r="6" spans="2:12" ht="15">
      <c r="B6" s="32" t="s">
        <v>17</v>
      </c>
      <c r="C6" s="32"/>
      <c r="D6" s="30" t="s">
        <v>16</v>
      </c>
      <c r="E6" s="124" t="s">
        <v>31</v>
      </c>
      <c r="F6" s="124"/>
      <c r="G6" s="124"/>
      <c r="H6" s="124"/>
      <c r="I6" s="124"/>
      <c r="J6" s="124"/>
      <c r="K6" s="124"/>
      <c r="L6" s="32" t="s">
        <v>32</v>
      </c>
    </row>
    <row r="7" spans="5:12" ht="7.5" customHeight="1">
      <c r="E7" s="56"/>
      <c r="F7" s="56"/>
      <c r="G7" s="56"/>
      <c r="H7" s="56"/>
      <c r="I7" s="56"/>
      <c r="J7" s="56"/>
      <c r="K7" s="56"/>
      <c r="L7" s="56"/>
    </row>
    <row r="8" ht="15" hidden="1">
      <c r="E8" s="56"/>
    </row>
    <row r="9" ht="15" hidden="1">
      <c r="E9" s="56"/>
    </row>
    <row r="10" ht="15" hidden="1">
      <c r="E10" s="56"/>
    </row>
    <row r="11" ht="15" hidden="1">
      <c r="E11" s="56"/>
    </row>
    <row r="12" ht="15" hidden="1">
      <c r="E12" s="56"/>
    </row>
    <row r="13" ht="15" hidden="1">
      <c r="E13" s="56"/>
    </row>
    <row r="14" ht="15" hidden="1">
      <c r="E14" s="56"/>
    </row>
    <row r="15" ht="15" hidden="1">
      <c r="E15" s="56"/>
    </row>
    <row r="16" ht="15" hidden="1">
      <c r="E16" s="56"/>
    </row>
    <row r="17" ht="15" hidden="1">
      <c r="E17" s="56"/>
    </row>
    <row r="18" ht="15" hidden="1">
      <c r="E18" s="56"/>
    </row>
    <row r="19" ht="15" hidden="1">
      <c r="E19" s="56"/>
    </row>
    <row r="20" ht="15" hidden="1">
      <c r="E20" s="56"/>
    </row>
    <row r="21" spans="5:17" ht="15">
      <c r="E21" s="56"/>
      <c r="N21"/>
      <c r="O21"/>
      <c r="P21"/>
      <c r="Q21"/>
    </row>
    <row r="22" spans="5:17" ht="15">
      <c r="E22" s="56"/>
      <c r="N22"/>
      <c r="O22"/>
      <c r="P22"/>
      <c r="Q22"/>
    </row>
    <row r="23" spans="5:17" ht="15">
      <c r="E23" s="56"/>
      <c r="N23"/>
      <c r="O23"/>
      <c r="P23"/>
      <c r="Q23"/>
    </row>
    <row r="24" spans="5:17" ht="15">
      <c r="E24" s="56"/>
      <c r="N24"/>
      <c r="O24"/>
      <c r="P24"/>
      <c r="Q24"/>
    </row>
    <row r="25" spans="5:17" ht="15">
      <c r="E25" s="56"/>
      <c r="N25"/>
      <c r="O25"/>
      <c r="P25"/>
      <c r="Q25"/>
    </row>
    <row r="26" spans="5:17" ht="15">
      <c r="E26" s="56"/>
      <c r="N26"/>
      <c r="O26"/>
      <c r="P26"/>
      <c r="Q26"/>
    </row>
    <row r="27" spans="5:17" ht="15">
      <c r="E27" s="56"/>
      <c r="N27"/>
      <c r="O27"/>
      <c r="P27"/>
      <c r="Q27"/>
    </row>
    <row r="28" spans="5:17" ht="15">
      <c r="E28" s="56"/>
      <c r="N28"/>
      <c r="O28"/>
      <c r="P28"/>
      <c r="Q28"/>
    </row>
    <row r="29" spans="5:17" ht="15">
      <c r="E29" s="56"/>
      <c r="N29"/>
      <c r="O29"/>
      <c r="P29"/>
      <c r="Q29"/>
    </row>
    <row r="30" spans="5:17" ht="15">
      <c r="E30" s="56"/>
      <c r="N30"/>
      <c r="O30"/>
      <c r="P30"/>
      <c r="Q30"/>
    </row>
    <row r="31" spans="5:17" ht="15">
      <c r="E31" s="56"/>
      <c r="N31"/>
      <c r="O31"/>
      <c r="P31"/>
      <c r="Q31"/>
    </row>
    <row r="32" spans="5:17" ht="15">
      <c r="E32" s="56"/>
      <c r="N32"/>
      <c r="O32"/>
      <c r="P32"/>
      <c r="Q32"/>
    </row>
    <row r="33" spans="5:17" ht="15">
      <c r="E33" s="56"/>
      <c r="N33"/>
      <c r="O33"/>
      <c r="P33"/>
      <c r="Q33"/>
    </row>
    <row r="34" spans="5:17" ht="15">
      <c r="E34" s="56"/>
      <c r="N34"/>
      <c r="O34"/>
      <c r="P34"/>
      <c r="Q34"/>
    </row>
    <row r="35" spans="5:17" ht="15">
      <c r="E35" s="56"/>
      <c r="N35"/>
      <c r="O35"/>
      <c r="P35"/>
      <c r="Q35"/>
    </row>
    <row r="36" spans="5:17" ht="15">
      <c r="E36" s="56"/>
      <c r="N36"/>
      <c r="O36"/>
      <c r="P36"/>
      <c r="Q36"/>
    </row>
    <row r="37" spans="5:17" ht="15">
      <c r="E37" s="56"/>
      <c r="N37"/>
      <c r="O37"/>
      <c r="P37"/>
      <c r="Q37"/>
    </row>
    <row r="38" spans="5:17" ht="15">
      <c r="E38" s="56"/>
      <c r="N38"/>
      <c r="O38"/>
      <c r="P38"/>
      <c r="Q38"/>
    </row>
    <row r="39" spans="5:17" ht="15">
      <c r="E39" s="56"/>
      <c r="N39"/>
      <c r="O39"/>
      <c r="P39"/>
      <c r="Q39"/>
    </row>
    <row r="40" spans="5:17" ht="15">
      <c r="E40" s="56"/>
      <c r="N40"/>
      <c r="O40"/>
      <c r="P40"/>
      <c r="Q40"/>
    </row>
    <row r="41" spans="5:17" ht="15">
      <c r="E41" s="56"/>
      <c r="N41"/>
      <c r="O41"/>
      <c r="P41"/>
      <c r="Q41"/>
    </row>
    <row r="42" spans="5:17" ht="15">
      <c r="E42" s="56"/>
      <c r="N42"/>
      <c r="O42"/>
      <c r="P42"/>
      <c r="Q42"/>
    </row>
    <row r="43" spans="5:17" ht="15">
      <c r="E43" s="56"/>
      <c r="N43"/>
      <c r="O43"/>
      <c r="P43"/>
      <c r="Q43"/>
    </row>
    <row r="44" spans="5:17" ht="15">
      <c r="E44" s="56"/>
      <c r="N44"/>
      <c r="O44"/>
      <c r="P44"/>
      <c r="Q44"/>
    </row>
    <row r="45" spans="5:17" ht="15">
      <c r="E45" s="56"/>
      <c r="N45"/>
      <c r="O45"/>
      <c r="P45"/>
      <c r="Q45"/>
    </row>
    <row r="46" spans="5:17" ht="15">
      <c r="E46" s="56"/>
      <c r="N46"/>
      <c r="O46"/>
      <c r="P46"/>
      <c r="Q46"/>
    </row>
    <row r="47" spans="5:17" ht="15">
      <c r="E47" s="56"/>
      <c r="N47"/>
      <c r="O47"/>
      <c r="P47"/>
      <c r="Q47"/>
    </row>
    <row r="48" spans="5:17" ht="15">
      <c r="E48" s="56"/>
      <c r="N48"/>
      <c r="O48"/>
      <c r="P48"/>
      <c r="Q48"/>
    </row>
    <row r="49" spans="5:17" ht="15">
      <c r="E49" s="56"/>
      <c r="N49"/>
      <c r="O49"/>
      <c r="P49"/>
      <c r="Q49"/>
    </row>
    <row r="50" spans="5:17" ht="15">
      <c r="E50" s="56"/>
      <c r="N50"/>
      <c r="O50"/>
      <c r="P50"/>
      <c r="Q50"/>
    </row>
    <row r="51" spans="5:17" ht="15">
      <c r="E51" s="56"/>
      <c r="N51"/>
      <c r="O51"/>
      <c r="P51"/>
      <c r="Q51"/>
    </row>
    <row r="52" spans="5:17" ht="15">
      <c r="E52" s="56"/>
      <c r="M52"/>
      <c r="N52"/>
      <c r="O52"/>
      <c r="P52"/>
      <c r="Q52"/>
    </row>
    <row r="53" spans="5:17" ht="15">
      <c r="E53" s="56"/>
      <c r="M53"/>
      <c r="N53"/>
      <c r="O53"/>
      <c r="P53"/>
      <c r="Q53"/>
    </row>
    <row r="54" spans="5:17" ht="15">
      <c r="E54" s="56"/>
      <c r="M54"/>
      <c r="N54"/>
      <c r="O54"/>
      <c r="P54"/>
      <c r="Q54"/>
    </row>
    <row r="55" spans="13:17" ht="15">
      <c r="M55"/>
      <c r="N55"/>
      <c r="O55"/>
      <c r="P55"/>
      <c r="Q55"/>
    </row>
    <row r="56" spans="5:17" ht="15">
      <c r="E56" s="56"/>
      <c r="M56"/>
      <c r="N56"/>
      <c r="O56"/>
      <c r="P56"/>
      <c r="Q56"/>
    </row>
    <row r="57" spans="5:17" ht="15">
      <c r="E57" s="30"/>
      <c r="M57"/>
      <c r="N57"/>
      <c r="O57"/>
      <c r="P57"/>
      <c r="Q57"/>
    </row>
    <row r="58" spans="5:17" ht="15">
      <c r="E58" s="30"/>
      <c r="M58"/>
      <c r="N58"/>
      <c r="O58"/>
      <c r="P58"/>
      <c r="Q58"/>
    </row>
    <row r="59" spans="5:17" ht="15">
      <c r="E59" s="30"/>
      <c r="M59"/>
      <c r="N59"/>
      <c r="O59"/>
      <c r="P59"/>
      <c r="Q59"/>
    </row>
    <row r="60" spans="5:17" ht="15">
      <c r="E60" s="30"/>
      <c r="M60"/>
      <c r="N60"/>
      <c r="O60"/>
      <c r="P60"/>
      <c r="Q60"/>
    </row>
    <row r="61" spans="5:17" ht="15">
      <c r="E61" s="30"/>
      <c r="M61"/>
      <c r="N61"/>
      <c r="O61"/>
      <c r="P61"/>
      <c r="Q61"/>
    </row>
    <row r="62" spans="5:17" ht="15">
      <c r="E62" s="30"/>
      <c r="M62"/>
      <c r="N62"/>
      <c r="O62"/>
      <c r="P62"/>
      <c r="Q62"/>
    </row>
    <row r="63" spans="5:17" ht="15">
      <c r="E63" s="30"/>
      <c r="M63"/>
      <c r="N63"/>
      <c r="O63"/>
      <c r="P63"/>
      <c r="Q63"/>
    </row>
    <row r="64" spans="5:17" ht="15">
      <c r="E64" s="30"/>
      <c r="M64"/>
      <c r="N64"/>
      <c r="O64"/>
      <c r="P64"/>
      <c r="Q64"/>
    </row>
    <row r="65" spans="5:17" ht="15">
      <c r="E65" s="30"/>
      <c r="M65"/>
      <c r="N65"/>
      <c r="O65"/>
      <c r="P65"/>
      <c r="Q65"/>
    </row>
    <row r="66" spans="5:17" ht="15">
      <c r="E66" s="30"/>
      <c r="M66"/>
      <c r="N66"/>
      <c r="O66"/>
      <c r="P66"/>
      <c r="Q66"/>
    </row>
    <row r="67" spans="5:17" ht="15">
      <c r="E67" s="30"/>
      <c r="M67"/>
      <c r="N67"/>
      <c r="O67"/>
      <c r="P67"/>
      <c r="Q67"/>
    </row>
    <row r="68" spans="5:17" ht="15">
      <c r="E68" s="30"/>
      <c r="M68"/>
      <c r="N68"/>
      <c r="O68"/>
      <c r="P68"/>
      <c r="Q68"/>
    </row>
    <row r="69" spans="5:17" ht="15">
      <c r="E69" s="30"/>
      <c r="M69"/>
      <c r="N69"/>
      <c r="O69"/>
      <c r="P69"/>
      <c r="Q69"/>
    </row>
    <row r="70" spans="5:17" ht="15">
      <c r="E70" s="30"/>
      <c r="M70"/>
      <c r="N70"/>
      <c r="O70"/>
      <c r="P70"/>
      <c r="Q70"/>
    </row>
    <row r="71" spans="5:17" ht="15">
      <c r="E71" s="30"/>
      <c r="M71"/>
      <c r="N71"/>
      <c r="O71"/>
      <c r="P71"/>
      <c r="Q71"/>
    </row>
    <row r="72" spans="5:17" ht="15">
      <c r="E72" s="30"/>
      <c r="M72"/>
      <c r="N72"/>
      <c r="O72"/>
      <c r="P72"/>
      <c r="Q72"/>
    </row>
    <row r="73" spans="5:17" ht="15">
      <c r="E73" s="30"/>
      <c r="M73"/>
      <c r="N73"/>
      <c r="O73"/>
      <c r="P73"/>
      <c r="Q73"/>
    </row>
    <row r="74" spans="5:17" ht="15">
      <c r="E74" s="30"/>
      <c r="M74"/>
      <c r="N74"/>
      <c r="O74"/>
      <c r="P74"/>
      <c r="Q74"/>
    </row>
    <row r="75" spans="5:17" ht="15">
      <c r="E75" s="30"/>
      <c r="M75"/>
      <c r="N75"/>
      <c r="O75"/>
      <c r="P75"/>
      <c r="Q75"/>
    </row>
    <row r="76" spans="5:17" ht="15">
      <c r="E76" s="30"/>
      <c r="M76"/>
      <c r="N76"/>
      <c r="O76"/>
      <c r="P76"/>
      <c r="Q76"/>
    </row>
    <row r="77" spans="5:17" ht="15">
      <c r="E77" s="30"/>
      <c r="M77"/>
      <c r="N77"/>
      <c r="O77"/>
      <c r="P77"/>
      <c r="Q77"/>
    </row>
    <row r="78" spans="5:17" ht="15">
      <c r="E78" s="30"/>
      <c r="M78"/>
      <c r="N78"/>
      <c r="O78"/>
      <c r="P78"/>
      <c r="Q78"/>
    </row>
    <row r="79" spans="5:17" ht="15">
      <c r="E79" s="30"/>
      <c r="M79"/>
      <c r="N79"/>
      <c r="O79"/>
      <c r="P79"/>
      <c r="Q79"/>
    </row>
    <row r="80" spans="5:17" ht="15">
      <c r="E80" s="30"/>
      <c r="M80"/>
      <c r="N80"/>
      <c r="O80"/>
      <c r="P80"/>
      <c r="Q80"/>
    </row>
    <row r="81" spans="5:17" ht="15">
      <c r="E81" s="30"/>
      <c r="M81"/>
      <c r="N81"/>
      <c r="O81"/>
      <c r="P81"/>
      <c r="Q81"/>
    </row>
    <row r="82" spans="5:17" ht="15">
      <c r="E82" s="30"/>
      <c r="M82"/>
      <c r="N82"/>
      <c r="O82"/>
      <c r="P82"/>
      <c r="Q82"/>
    </row>
    <row r="83" spans="5:17" ht="15">
      <c r="E83" s="30"/>
      <c r="M83"/>
      <c r="N83"/>
      <c r="O83"/>
      <c r="P83"/>
      <c r="Q83"/>
    </row>
    <row r="84" spans="5:17" ht="15">
      <c r="E84" s="30"/>
      <c r="M84"/>
      <c r="N84"/>
      <c r="O84"/>
      <c r="P84"/>
      <c r="Q84"/>
    </row>
    <row r="85" spans="5:17" ht="15">
      <c r="E85" s="30"/>
      <c r="M85"/>
      <c r="N85"/>
      <c r="O85"/>
      <c r="P85"/>
      <c r="Q85"/>
    </row>
    <row r="86" spans="5:17" ht="15">
      <c r="E86" s="30"/>
      <c r="M86"/>
      <c r="N86"/>
      <c r="O86"/>
      <c r="P86"/>
      <c r="Q86"/>
    </row>
    <row r="87" spans="5:17" ht="15">
      <c r="E87" s="30"/>
      <c r="M87"/>
      <c r="N87"/>
      <c r="O87"/>
      <c r="P87"/>
      <c r="Q87"/>
    </row>
    <row r="88" spans="5:17" ht="15">
      <c r="E88" s="30"/>
      <c r="M88"/>
      <c r="N88"/>
      <c r="O88"/>
      <c r="P88"/>
      <c r="Q88"/>
    </row>
    <row r="89" spans="5:17" ht="15">
      <c r="E89" s="30"/>
      <c r="M89"/>
      <c r="N89"/>
      <c r="O89"/>
      <c r="P89"/>
      <c r="Q89"/>
    </row>
    <row r="90" spans="5:17" ht="15">
      <c r="E90" s="30"/>
      <c r="M90"/>
      <c r="N90"/>
      <c r="O90"/>
      <c r="P90"/>
      <c r="Q90"/>
    </row>
    <row r="91" spans="5:17" ht="15">
      <c r="E91" s="30"/>
      <c r="M91"/>
      <c r="N91"/>
      <c r="O91"/>
      <c r="P91"/>
      <c r="Q91"/>
    </row>
    <row r="92" spans="5:17" ht="15">
      <c r="E92" s="30"/>
      <c r="M92"/>
      <c r="N92"/>
      <c r="O92"/>
      <c r="P92"/>
      <c r="Q92"/>
    </row>
    <row r="93" spans="5:17" ht="15">
      <c r="E93" s="30"/>
      <c r="M93"/>
      <c r="N93"/>
      <c r="O93"/>
      <c r="P93"/>
      <c r="Q93"/>
    </row>
    <row r="94" spans="5:17" ht="15">
      <c r="E94" s="30"/>
      <c r="M94"/>
      <c r="N94"/>
      <c r="O94"/>
      <c r="P94"/>
      <c r="Q94"/>
    </row>
    <row r="95" spans="5:17" ht="15">
      <c r="E95" s="30"/>
      <c r="M95"/>
      <c r="N95"/>
      <c r="O95"/>
      <c r="P95"/>
      <c r="Q95"/>
    </row>
    <row r="96" spans="5:13" ht="15">
      <c r="E96" s="30"/>
      <c r="M96"/>
    </row>
    <row r="97" spans="5:13" ht="15">
      <c r="E97" s="30"/>
      <c r="M97"/>
    </row>
    <row r="98" spans="5:13" ht="15">
      <c r="E98" s="30"/>
      <c r="M98"/>
    </row>
    <row r="99" spans="5:13" ht="15">
      <c r="E99" s="30"/>
      <c r="M99"/>
    </row>
    <row r="100" spans="5:13" ht="15">
      <c r="E100" s="30"/>
      <c r="M100"/>
    </row>
    <row r="101" spans="5:13" ht="15">
      <c r="E101" s="30"/>
      <c r="M101"/>
    </row>
    <row r="102" spans="5:13" ht="15">
      <c r="E102" s="30"/>
      <c r="M102"/>
    </row>
    <row r="103" spans="5:13" ht="15">
      <c r="E103" s="30"/>
      <c r="M103"/>
    </row>
    <row r="104" spans="5:13" ht="15">
      <c r="E104" s="30"/>
      <c r="M104"/>
    </row>
    <row r="105" spans="5:13" ht="15">
      <c r="E105" s="30"/>
      <c r="M105"/>
    </row>
    <row r="106" spans="5:13" ht="15">
      <c r="E106" s="30"/>
      <c r="M106"/>
    </row>
    <row r="107" spans="5:13" ht="15">
      <c r="E107" s="30"/>
      <c r="M107"/>
    </row>
    <row r="108" spans="5:13" ht="15">
      <c r="E108" s="30"/>
      <c r="M108"/>
    </row>
    <row r="109" spans="5:13" ht="15">
      <c r="E109" s="30"/>
      <c r="M109"/>
    </row>
    <row r="110" spans="5:13" ht="15">
      <c r="E110" s="30"/>
      <c r="M110"/>
    </row>
    <row r="111" spans="5:13" ht="15">
      <c r="E111" s="30"/>
      <c r="M111"/>
    </row>
    <row r="112" spans="5:13" ht="15">
      <c r="E112" s="30"/>
      <c r="M112"/>
    </row>
    <row r="113" spans="5:13" ht="15">
      <c r="E113" s="30"/>
      <c r="M113"/>
    </row>
    <row r="114" spans="5:13" ht="15">
      <c r="E114" s="30"/>
      <c r="M114"/>
    </row>
    <row r="115" spans="5:13" ht="15">
      <c r="E115" s="30"/>
      <c r="M115"/>
    </row>
    <row r="116" spans="5:13" ht="15">
      <c r="E116" s="30"/>
      <c r="M116"/>
    </row>
    <row r="117" spans="5:13" ht="15">
      <c r="E117" s="30"/>
      <c r="M117"/>
    </row>
    <row r="118" spans="5:13" ht="15">
      <c r="E118" s="30"/>
      <c r="M118"/>
    </row>
    <row r="119" spans="5:13" ht="15">
      <c r="E119" s="30"/>
      <c r="M119"/>
    </row>
    <row r="120" ht="15">
      <c r="E120" s="30"/>
    </row>
    <row r="121" ht="15">
      <c r="E121" s="30"/>
    </row>
    <row r="122" ht="15">
      <c r="E122" s="30"/>
    </row>
    <row r="123" ht="15">
      <c r="E123" s="30"/>
    </row>
    <row r="124" ht="15">
      <c r="E124" s="30"/>
    </row>
    <row r="125" ht="15">
      <c r="E125" s="30"/>
    </row>
    <row r="126" ht="15">
      <c r="E126" s="30"/>
    </row>
    <row r="127" ht="15">
      <c r="E127" s="30"/>
    </row>
    <row r="128" ht="15">
      <c r="E128" s="30"/>
    </row>
    <row r="129" ht="15">
      <c r="E129" s="30"/>
    </row>
    <row r="130" ht="15">
      <c r="E130" s="30"/>
    </row>
    <row r="141" ht="15">
      <c r="E141" s="30"/>
    </row>
  </sheetData>
  <mergeCells count="2">
    <mergeCell ref="E6:K6"/>
    <mergeCell ref="D4:I4"/>
  </mergeCells>
  <printOptions/>
  <pageMargins left="0.85" right="0.16" top="0.28" bottom="1" header="0.19" footer="0.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Româna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2009</dc:title>
  <dc:subject>CNSI 2009, Amara, 8-9 octombrie</dc:subject>
  <dc:creator>Stefan Pall</dc:creator>
  <cp:keywords/>
  <dc:description>Publicat: CM, 14.10.09</dc:description>
  <cp:lastModifiedBy>Claudia Mihai</cp:lastModifiedBy>
  <cp:lastPrinted>2009-10-09T15:43:46Z</cp:lastPrinted>
  <dcterms:created xsi:type="dcterms:W3CDTF">2004-08-16T18:29:39Z</dcterms:created>
  <dcterms:modified xsi:type="dcterms:W3CDTF">2009-10-14T05:28:35Z</dcterms:modified>
  <cp:category/>
  <cp:version/>
  <cp:contentType/>
  <cp:contentStatus/>
</cp:coreProperties>
</file>