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65431" windowWidth="9570" windowHeight="11640" activeTab="2"/>
  </bookViews>
  <sheets>
    <sheet name="Rezultate" sheetId="1" r:id="rId1"/>
    <sheet name="Partida1" sheetId="2" r:id="rId2"/>
    <sheet name="Partida2" sheetId="3" r:id="rId3"/>
    <sheet name="Rezultate-DLS" sheetId="4" r:id="rId4"/>
  </sheets>
  <definedNames/>
  <calcPr fullCalcOnLoad="1"/>
</workbook>
</file>

<file path=xl/comments2.xml><?xml version="1.0" encoding="utf-8"?>
<comments xmlns="http://schemas.openxmlformats.org/spreadsheetml/2006/main">
  <authors>
    <author>Claudia Mihai</author>
  </authors>
  <commentList>
    <comment ref="H6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RECEVU*</t>
        </r>
      </text>
    </comment>
    <comment ref="R5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LEMENT*</t>
        </r>
      </text>
    </comment>
    <comment ref="H9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MOAIEN*</t>
        </r>
      </text>
    </comment>
    <comment ref="I9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MELENTAS</t>
        </r>
      </text>
    </comment>
    <comment ref="J9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MELETONS</t>
        </r>
      </text>
    </comment>
    <comment ref="P10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ABONE</t>
        </r>
      </text>
    </comment>
    <comment ref="G13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PLUTIR*</t>
        </r>
      </text>
    </comment>
    <comment ref="I13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TULIP*</t>
        </r>
      </text>
    </comment>
    <comment ref="L13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i13, PUB cu ad. BREVENT*</t>
        </r>
      </text>
    </comment>
    <comment ref="N13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TUR*</t>
        </r>
      </text>
    </comment>
    <comment ref="L14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JESUIT*</t>
        </r>
      </text>
    </comment>
    <comment ref="N14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LUITS*</t>
        </r>
      </text>
    </comment>
    <comment ref="U14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UTILS*</t>
        </r>
      </text>
    </comment>
    <comment ref="J10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BISS*</t>
        </r>
      </text>
    </comment>
    <comment ref="I11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BISS*</t>
        </r>
      </text>
    </comment>
    <comment ref="K5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LEMENT*</t>
        </r>
      </text>
    </comment>
    <comment ref="K7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JE (36), 
poz 3G (sau 36…)
</t>
        </r>
      </text>
    </comment>
    <comment ref="K13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PUB (poz. inv. 13i)
adiacent BREVENT*</t>
        </r>
      </text>
    </comment>
    <comment ref="L11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JEAN
(adiacent AT*)</t>
        </r>
      </text>
    </comment>
  </commentList>
</comments>
</file>

<file path=xl/comments3.xml><?xml version="1.0" encoding="utf-8"?>
<comments xmlns="http://schemas.openxmlformats.org/spreadsheetml/2006/main">
  <authors>
    <author>Claudia Mihai</author>
  </authors>
  <commentList>
    <comment ref="K5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BESS*</t>
        </r>
      </text>
    </comment>
    <comment ref="H6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MOQUET*</t>
        </r>
      </text>
    </comment>
    <comment ref="L6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MOQUET*</t>
        </r>
      </text>
    </comment>
    <comment ref="I7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CHOSET*</t>
        </r>
      </text>
    </comment>
    <comment ref="H8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CHOUETTERAI*</t>
        </r>
      </text>
    </comment>
    <comment ref="K8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JETA 
(nu era T in grupa…)</t>
        </r>
      </text>
    </comment>
    <comment ref="R8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NAJER*</t>
        </r>
      </text>
    </comment>
    <comment ref="T8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FERRAI
(F10, pozitie imposibila. 
ca si 10F - adiacent TF!)</t>
        </r>
      </text>
    </comment>
    <comment ref="U8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FIER
(12G, pozitie in aer, 
ca si G12!)</t>
        </r>
      </text>
    </comment>
    <comment ref="I9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ENFACES*</t>
        </r>
      </text>
    </comment>
    <comment ref="J9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ENFACE*</t>
        </r>
      </text>
    </comment>
    <comment ref="K10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MOQUEZ
(Z nu se poate pune, acolo e MOQUER!)</t>
        </r>
      </text>
    </comment>
    <comment ref="T10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DIRE
(i4, pozitie imposibila, 
ca si 4i…)</t>
        </r>
      </text>
    </comment>
    <comment ref="H11" authorId="0">
      <text>
        <r>
          <rPr>
            <b/>
            <sz val="9"/>
            <rFont val="Tahoma"/>
            <family val="0"/>
          </rPr>
          <t xml:space="preserve">Claudia Mihai
</t>
        </r>
        <r>
          <rPr>
            <sz val="9"/>
            <rFont val="Tahoma"/>
            <family val="2"/>
          </rPr>
          <t>PRAND*</t>
        </r>
      </text>
    </comment>
    <comment ref="P11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DAMIS*</t>
        </r>
      </text>
    </comment>
    <comment ref="L13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SAGE
pozitie imposibila: 87 !!</t>
        </r>
      </text>
    </comment>
    <comment ref="S13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GAS*</t>
        </r>
      </text>
    </comment>
    <comment ref="J14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GENTILE
(nu se poate pune la 3i, este un A joker la 3J)</t>
        </r>
      </text>
    </comment>
    <comment ref="N14" authorId="0">
      <text>
        <r>
          <rPr>
            <b/>
            <sz val="9"/>
            <rFont val="Tahoma"/>
            <family val="0"/>
          </rPr>
          <t>Claudia Mihai:</t>
        </r>
        <r>
          <rPr>
            <sz val="9"/>
            <rFont val="Tahoma"/>
            <family val="0"/>
          </rPr>
          <t xml:space="preserve">
CALIENT*</t>
        </r>
      </text>
    </comment>
  </commentList>
</comments>
</file>

<file path=xl/sharedStrings.xml><?xml version="1.0" encoding="utf-8"?>
<sst xmlns="http://schemas.openxmlformats.org/spreadsheetml/2006/main" count="424" uniqueCount="163">
  <si>
    <t>J</t>
  </si>
  <si>
    <t>C</t>
  </si>
  <si>
    <t>Nume</t>
  </si>
  <si>
    <t>Partida 1</t>
  </si>
  <si>
    <t>Partida 2</t>
  </si>
  <si>
    <t>Total</t>
  </si>
  <si>
    <t>Categ.</t>
  </si>
  <si>
    <t>TOP</t>
  </si>
  <si>
    <t>Loc</t>
  </si>
  <si>
    <t>Etapa 1</t>
  </si>
  <si>
    <t>CADETI</t>
  </si>
  <si>
    <t>General Tineret</t>
  </si>
  <si>
    <t xml:space="preserve"> </t>
  </si>
  <si>
    <t>Tur</t>
  </si>
  <si>
    <t>Litere</t>
  </si>
  <si>
    <t>Depunere top</t>
  </si>
  <si>
    <t>Poz.</t>
  </si>
  <si>
    <t>Cuvânt</t>
  </si>
  <si>
    <t>Pct.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</si>
  <si>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</si>
  <si>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</si>
  <si>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</si>
  <si>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</si>
  <si>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</si>
  <si>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</si>
  <si>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</si>
  <si>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</si>
  <si>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</si>
  <si>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</si>
  <si>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</si>
  <si>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</si>
  <si>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</si>
  <si>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</si>
  <si>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</si>
  <si>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 Total top:</t>
  </si>
  <si>
    <t>TORNACI Yasin</t>
  </si>
  <si>
    <t>SANDU Eduard</t>
  </si>
  <si>
    <t>TORNACI Erhan</t>
  </si>
  <si>
    <t>CIOPASIU Alesia</t>
  </si>
  <si>
    <t>MATEI Maria</t>
  </si>
  <si>
    <t>TIRU Luca</t>
  </si>
  <si>
    <t>PANAIT Tiana</t>
  </si>
  <si>
    <t>Campionatul National de Scrabble Francofon pt. Tineret, CNSF-T 2019</t>
  </si>
  <si>
    <t>Bucuresti, 23.03.2019</t>
  </si>
  <si>
    <t>CNSF-T 2019, etapa 1</t>
  </si>
  <si>
    <t>ELTENMR</t>
  </si>
  <si>
    <t>H4</t>
  </si>
  <si>
    <t>MELENT</t>
  </si>
  <si>
    <t>RXUCEVH</t>
  </si>
  <si>
    <t>5F</t>
  </si>
  <si>
    <t>CHEVEUX</t>
  </si>
  <si>
    <t>RDIESEJ</t>
  </si>
  <si>
    <t>4K</t>
  </si>
  <si>
    <t>DESIR</t>
  </si>
  <si>
    <t>EJIVMNR</t>
  </si>
  <si>
    <t>G7</t>
  </si>
  <si>
    <t>JE</t>
  </si>
  <si>
    <t>AIOMNSD</t>
  </si>
  <si>
    <t>N1</t>
  </si>
  <si>
    <t>DOMINAIS</t>
  </si>
  <si>
    <t>AOIBENF</t>
  </si>
  <si>
    <t>1L</t>
  </si>
  <si>
    <t>FADE</t>
  </si>
  <si>
    <t>BINOAN?</t>
  </si>
  <si>
    <t>O8</t>
  </si>
  <si>
    <t>ABONNaI</t>
  </si>
  <si>
    <t>VENBETR</t>
  </si>
  <si>
    <t>15J</t>
  </si>
  <si>
    <t>REVENT</t>
  </si>
  <si>
    <t>ILTUSSR</t>
  </si>
  <si>
    <t>BIUTPLU</t>
  </si>
  <si>
    <t>M7</t>
  </si>
  <si>
    <t>PUB</t>
  </si>
  <si>
    <t>I5</t>
  </si>
  <si>
    <t>VIT</t>
  </si>
  <si>
    <t>Bontas Luca</t>
  </si>
  <si>
    <t>Tanase Alexa</t>
  </si>
  <si>
    <t>Panait Tiana</t>
  </si>
  <si>
    <t>Dragan Carina</t>
  </si>
  <si>
    <t>Tiru Luca</t>
  </si>
  <si>
    <t>Marinescu Leona</t>
  </si>
  <si>
    <t>Sandu Eduard</t>
  </si>
  <si>
    <t>Matei Maria</t>
  </si>
  <si>
    <t>Popa Catinca</t>
  </si>
  <si>
    <t>Ganea Sara</t>
  </si>
  <si>
    <t>Cosbuc</t>
  </si>
  <si>
    <t>POPA Catinca</t>
  </si>
  <si>
    <t>simona</t>
  </si>
  <si>
    <t>GANEA Sara</t>
  </si>
  <si>
    <t>Jessie</t>
  </si>
  <si>
    <t>MARINESCU Leona</t>
  </si>
  <si>
    <t>DRAGAN Carina</t>
  </si>
  <si>
    <t>MATEI Elena Madalina</t>
  </si>
  <si>
    <t>TANASE Alexa</t>
  </si>
  <si>
    <t>BONTAS Luca</t>
  </si>
  <si>
    <t>ION Andreea Bianca</t>
  </si>
  <si>
    <t>Tornaci Erhan</t>
  </si>
  <si>
    <t>Ciopasiu Alesia</t>
  </si>
  <si>
    <t>Tornaci Yasin</t>
  </si>
  <si>
    <t>Arbitri:</t>
  </si>
  <si>
    <t>Claudia Mihai</t>
  </si>
  <si>
    <t>Dan Sandu</t>
  </si>
  <si>
    <t>Georgeta Rosca</t>
  </si>
  <si>
    <t>ESBLRSE</t>
  </si>
  <si>
    <t>BLESSER</t>
  </si>
  <si>
    <t>RMTOQUT</t>
  </si>
  <si>
    <t>6D</t>
  </si>
  <si>
    <t>MOQUER</t>
  </si>
  <si>
    <t>TTUEOCH</t>
  </si>
  <si>
    <t>9A</t>
  </si>
  <si>
    <t>CHOUETTE</t>
  </si>
  <si>
    <t>FRIJNEA</t>
  </si>
  <si>
    <t>D8</t>
  </si>
  <si>
    <t>JURAI</t>
  </si>
  <si>
    <t>EFNADES</t>
  </si>
  <si>
    <t>A6</t>
  </si>
  <si>
    <t>NESCAFE</t>
  </si>
  <si>
    <t>DEIPZUS</t>
  </si>
  <si>
    <t>13C</t>
  </si>
  <si>
    <t>USIEZ</t>
  </si>
  <si>
    <t>DPSMA?N</t>
  </si>
  <si>
    <t>J2</t>
  </si>
  <si>
    <t>PaNDAS</t>
  </si>
  <si>
    <t>MLANTEI</t>
  </si>
  <si>
    <t>11C</t>
  </si>
  <si>
    <t>MATINALE</t>
  </si>
  <si>
    <t>GFETAST</t>
  </si>
  <si>
    <t>K9</t>
  </si>
  <si>
    <t>FASTE</t>
  </si>
  <si>
    <t>GTCENIL</t>
  </si>
  <si>
    <t>12F</t>
  </si>
  <si>
    <t>LEI</t>
  </si>
  <si>
    <t>B</t>
  </si>
  <si>
    <t>L</t>
  </si>
  <si>
    <t>E</t>
  </si>
  <si>
    <t>S</t>
  </si>
  <si>
    <t>R</t>
  </si>
  <si>
    <t>M</t>
  </si>
  <si>
    <t>O</t>
  </si>
  <si>
    <t>Q</t>
  </si>
  <si>
    <t>U</t>
  </si>
  <si>
    <t>H</t>
  </si>
  <si>
    <t>T</t>
  </si>
  <si>
    <t>A</t>
  </si>
  <si>
    <t>I</t>
  </si>
  <si>
    <t>N</t>
  </si>
  <si>
    <t>F</t>
  </si>
  <si>
    <t>Z</t>
  </si>
  <si>
    <t>P</t>
  </si>
  <si>
    <t>D</t>
  </si>
  <si>
    <t>LOC</t>
  </si>
  <si>
    <t>IMP</t>
  </si>
  <si>
    <t>V</t>
  </si>
  <si>
    <t>X</t>
  </si>
  <si>
    <t>DLS</t>
  </si>
  <si>
    <t>Matei Elena Madalina</t>
  </si>
  <si>
    <t>Ion Andreea Bianca</t>
  </si>
  <si>
    <t>Anul nasterii</t>
  </si>
  <si>
    <t>Prof</t>
  </si>
  <si>
    <t>Masa</t>
  </si>
  <si>
    <t>Simona Avram</t>
  </si>
  <si>
    <t>Jessie Rosca</t>
  </si>
  <si>
    <t>Solouri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</si>
</sst>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_ "/>
  </numFmts>
  <fonts count="59"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  <font>
      <b/>
      <i/>
      <sz val="8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color indexed="59"/>
      <name val="Arial"/>
      <family val="2"/>
    </font>
    <font>
      <b/>
      <sz val="10"/>
      <name val="Arial"/>
      <family val="2"/>
    </font>
    <font>
      <b/>
      <i/>
      <sz val="8"/>
      <color indexed="5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color indexed="8"/>
      <name val="Arial"/>
      <family val="2"/>
    </font>
    <font>
      <sz val="8"/>
      <name val="Courier New"/>
      <family val="3"/>
    </font>
    <font>
      <sz val="10"/>
      <name val="Arial Narrow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Courier New"/>
      <family val="3"/>
    </font>
    <font>
      <b/>
      <sz val="10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5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sz val="10"/>
      <name val="Agency FB"/>
      <family val="2"/>
    </font>
    <font>
      <sz val="7"/>
      <name val="Arial Narrow"/>
      <family val="2"/>
    </font>
    <font>
      <b/>
      <i/>
      <u val="single"/>
      <sz val="8"/>
      <name val="Arial"/>
      <family val="2"/>
    </font>
    <font>
      <b/>
      <sz val="6"/>
      <name val="Arial Narrow"/>
      <family val="2"/>
    </font>
    <font>
      <sz val="6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Arial Narrow"/>
      <family val="2"/>
    </font>
    <font>
      <i/>
      <sz val="8"/>
      <name val="Courier New"/>
      <family val="3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22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13" fillId="0" borderId="0" xfId="55" applyFont="1">
      <alignment/>
      <protection/>
    </xf>
    <xf numFmtId="0" fontId="14" fillId="0" borderId="0" xfId="55" applyFont="1">
      <alignment/>
      <protection/>
    </xf>
    <xf numFmtId="0" fontId="10" fillId="0" borderId="0" xfId="55" applyFont="1">
      <alignment/>
      <protection/>
    </xf>
    <xf numFmtId="0" fontId="5" fillId="0" borderId="0" xfId="55">
      <alignment/>
      <protection/>
    </xf>
    <xf numFmtId="0" fontId="15" fillId="22" borderId="10" xfId="55" applyFont="1" applyFill="1" applyBorder="1" applyAlignment="1">
      <alignment vertical="top"/>
      <protection/>
    </xf>
    <xf numFmtId="0" fontId="15" fillId="22" borderId="10" xfId="55" applyFont="1" applyFill="1" applyBorder="1" applyAlignment="1">
      <alignment horizontal="center" vertical="top"/>
      <protection/>
    </xf>
    <xf numFmtId="0" fontId="16" fillId="0" borderId="0" xfId="55" applyFont="1" applyAlignment="1">
      <alignment vertical="top"/>
      <protection/>
    </xf>
    <xf numFmtId="0" fontId="15" fillId="22" borderId="11" xfId="55" applyFont="1" applyFill="1" applyBorder="1" applyAlignment="1">
      <alignment vertical="top"/>
      <protection/>
    </xf>
    <xf numFmtId="0" fontId="15" fillId="22" borderId="11" xfId="55" applyFont="1" applyFill="1" applyBorder="1" applyAlignment="1">
      <alignment horizontal="center" vertical="top"/>
      <protection/>
    </xf>
    <xf numFmtId="0" fontId="17" fillId="22" borderId="12" xfId="55" applyFont="1" applyFill="1" applyBorder="1">
      <alignment/>
      <protection/>
    </xf>
    <xf numFmtId="0" fontId="17" fillId="22" borderId="12" xfId="55" applyFont="1" applyFill="1" applyBorder="1" applyAlignment="1">
      <alignment horizontal="center"/>
      <protection/>
    </xf>
    <xf numFmtId="0" fontId="5" fillId="20" borderId="13" xfId="55" applyFont="1" applyFill="1" applyBorder="1" applyAlignment="1">
      <alignment horizontal="center" vertical="center"/>
      <protection/>
    </xf>
    <xf numFmtId="0" fontId="19" fillId="20" borderId="14" xfId="55" applyFont="1" applyFill="1" applyBorder="1" applyAlignment="1">
      <alignment horizontal="center" vertical="center"/>
      <protection/>
    </xf>
    <xf numFmtId="49" fontId="21" fillId="0" borderId="15" xfId="55" applyNumberFormat="1" applyFont="1" applyBorder="1" applyAlignment="1">
      <alignment horizontal="center"/>
      <protection/>
    </xf>
    <xf numFmtId="0" fontId="21" fillId="0" borderId="15" xfId="55" applyFont="1" applyBorder="1" applyAlignment="1">
      <alignment horizontal="center"/>
      <protection/>
    </xf>
    <xf numFmtId="0" fontId="21" fillId="0" borderId="15" xfId="55" applyFont="1" applyBorder="1">
      <alignment/>
      <protection/>
    </xf>
    <xf numFmtId="0" fontId="22" fillId="0" borderId="10" xfId="55" applyFont="1" applyBorder="1" applyAlignment="1">
      <alignment horizontal="center"/>
      <protection/>
    </xf>
    <xf numFmtId="0" fontId="23" fillId="20" borderId="16" xfId="55" applyFont="1" applyFill="1" applyBorder="1" applyAlignment="1">
      <alignment horizontal="center" vertical="center"/>
      <protection/>
    </xf>
    <xf numFmtId="0" fontId="16" fillId="19" borderId="17" xfId="55" applyFont="1" applyFill="1" applyBorder="1" applyAlignment="1" applyProtection="1">
      <alignment horizontal="center"/>
      <protection locked="0"/>
    </xf>
    <xf numFmtId="0" fontId="16" fillId="22" borderId="17" xfId="55" applyFont="1" applyFill="1" applyBorder="1" applyAlignment="1" applyProtection="1">
      <alignment horizontal="center"/>
      <protection locked="0"/>
    </xf>
    <xf numFmtId="0" fontId="16" fillId="8" borderId="17" xfId="55" applyFont="1" applyFill="1" applyBorder="1" applyAlignment="1" applyProtection="1">
      <alignment horizontal="center"/>
      <protection locked="0"/>
    </xf>
    <xf numFmtId="0" fontId="4" fillId="22" borderId="17" xfId="55" applyFont="1" applyFill="1" applyBorder="1" applyAlignment="1" applyProtection="1">
      <alignment horizontal="center"/>
      <protection locked="0"/>
    </xf>
    <xf numFmtId="49" fontId="21" fillId="0" borderId="18" xfId="55" applyNumberFormat="1" applyFont="1" applyBorder="1" applyAlignment="1">
      <alignment horizontal="center"/>
      <protection/>
    </xf>
    <xf numFmtId="0" fontId="21" fillId="0" borderId="18" xfId="55" applyFont="1" applyBorder="1" applyAlignment="1">
      <alignment horizontal="center"/>
      <protection/>
    </xf>
    <xf numFmtId="0" fontId="21" fillId="0" borderId="18" xfId="55" applyFont="1" applyBorder="1">
      <alignment/>
      <protection/>
    </xf>
    <xf numFmtId="0" fontId="22" fillId="0" borderId="19" xfId="55" applyFont="1" applyBorder="1" applyAlignment="1">
      <alignment horizontal="center"/>
      <protection/>
    </xf>
    <xf numFmtId="0" fontId="16" fillId="3" borderId="17" xfId="55" applyFont="1" applyFill="1" applyBorder="1" applyAlignment="1" applyProtection="1">
      <alignment horizontal="center"/>
      <protection locked="0"/>
    </xf>
    <xf numFmtId="0" fontId="16" fillId="24" borderId="17" xfId="55" applyFont="1" applyFill="1" applyBorder="1" applyAlignment="1" applyProtection="1">
      <alignment horizontal="center"/>
      <protection locked="0"/>
    </xf>
    <xf numFmtId="0" fontId="24" fillId="22" borderId="17" xfId="55" applyFont="1" applyFill="1" applyBorder="1" applyAlignment="1" applyProtection="1">
      <alignment horizontal="center"/>
      <protection locked="0"/>
    </xf>
    <xf numFmtId="0" fontId="16" fillId="7" borderId="17" xfId="55" applyFont="1" applyFill="1" applyBorder="1" applyAlignment="1" applyProtection="1">
      <alignment horizontal="center"/>
      <protection locked="0"/>
    </xf>
    <xf numFmtId="0" fontId="22" fillId="0" borderId="19" xfId="55" applyFont="1" applyFill="1" applyBorder="1" applyAlignment="1">
      <alignment horizontal="center"/>
      <protection/>
    </xf>
    <xf numFmtId="0" fontId="25" fillId="22" borderId="17" xfId="55" applyFont="1" applyFill="1" applyBorder="1" applyAlignment="1" applyProtection="1">
      <alignment horizontal="center"/>
      <protection locked="0"/>
    </xf>
    <xf numFmtId="0" fontId="10" fillId="22" borderId="20" xfId="55" applyFont="1" applyFill="1" applyBorder="1">
      <alignment/>
      <protection/>
    </xf>
    <xf numFmtId="0" fontId="10" fillId="22" borderId="0" xfId="55" applyFont="1" applyFill="1" applyBorder="1">
      <alignment/>
      <protection/>
    </xf>
    <xf numFmtId="0" fontId="27" fillId="22" borderId="21" xfId="55" applyFont="1" applyFill="1" applyBorder="1" applyAlignment="1">
      <alignment horizontal="center"/>
      <protection/>
    </xf>
    <xf numFmtId="0" fontId="28" fillId="0" borderId="12" xfId="55" applyFont="1" applyBorder="1" applyAlignment="1">
      <alignment horizontal="center"/>
      <protection/>
    </xf>
    <xf numFmtId="0" fontId="10" fillId="22" borderId="22" xfId="55" applyFont="1" applyFill="1" applyBorder="1">
      <alignment/>
      <protection/>
    </xf>
    <xf numFmtId="0" fontId="10" fillId="22" borderId="23" xfId="55" applyFont="1" applyFill="1" applyBorder="1">
      <alignment/>
      <protection/>
    </xf>
    <xf numFmtId="0" fontId="10" fillId="22" borderId="24" xfId="55" applyFont="1" applyFill="1" applyBorder="1">
      <alignment/>
      <protection/>
    </xf>
    <xf numFmtId="0" fontId="22" fillId="22" borderId="11" xfId="55" applyFont="1" applyFill="1" applyBorder="1" applyAlignment="1">
      <alignment horizontal="center"/>
      <protection/>
    </xf>
    <xf numFmtId="0" fontId="16" fillId="0" borderId="0" xfId="55" applyFont="1">
      <alignment/>
      <protection/>
    </xf>
    <xf numFmtId="0" fontId="26" fillId="0" borderId="0" xfId="55" applyFont="1">
      <alignment/>
      <protection/>
    </xf>
    <xf numFmtId="0" fontId="4" fillId="4" borderId="25" xfId="0" applyFont="1" applyFill="1" applyBorder="1" applyAlignment="1">
      <alignment horizontal="center"/>
    </xf>
    <xf numFmtId="0" fontId="4" fillId="4" borderId="25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22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7" fillId="22" borderId="26" xfId="0" applyFont="1" applyFill="1" applyBorder="1" applyAlignment="1">
      <alignment/>
    </xf>
    <xf numFmtId="0" fontId="4" fillId="4" borderId="25" xfId="0" applyFont="1" applyFill="1" applyBorder="1" applyAlignment="1">
      <alignment horizontal="right"/>
    </xf>
    <xf numFmtId="0" fontId="4" fillId="4" borderId="27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30" fillId="4" borderId="28" xfId="0" applyFont="1" applyFill="1" applyBorder="1" applyAlignment="1">
      <alignment/>
    </xf>
    <xf numFmtId="9" fontId="31" fillId="0" borderId="29" xfId="58" applyFont="1" applyBorder="1" applyAlignment="1">
      <alignment/>
    </xf>
    <xf numFmtId="9" fontId="31" fillId="0" borderId="30" xfId="58" applyFont="1" applyBorder="1" applyAlignment="1">
      <alignment/>
    </xf>
    <xf numFmtId="0" fontId="30" fillId="0" borderId="0" xfId="0" applyFont="1" applyAlignment="1">
      <alignment/>
    </xf>
    <xf numFmtId="176" fontId="22" fillId="0" borderId="10" xfId="55" applyNumberFormat="1" applyFont="1" applyFill="1" applyBorder="1" applyAlignment="1">
      <alignment horizontal="center"/>
      <protection/>
    </xf>
    <xf numFmtId="176" fontId="22" fillId="0" borderId="19" xfId="55" applyNumberFormat="1" applyFont="1" applyFill="1" applyBorder="1" applyAlignment="1">
      <alignment horizontal="center"/>
      <protection/>
    </xf>
    <xf numFmtId="0" fontId="18" fillId="22" borderId="12" xfId="55" applyFont="1" applyFill="1" applyBorder="1" applyAlignment="1">
      <alignment horizontal="center"/>
      <protection/>
    </xf>
    <xf numFmtId="9" fontId="49" fillId="0" borderId="0" xfId="55" applyNumberFormat="1" applyFont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6" fillId="22" borderId="0" xfId="0" applyFont="1" applyFill="1" applyBorder="1" applyAlignment="1">
      <alignment/>
    </xf>
    <xf numFmtId="9" fontId="10" fillId="0" borderId="29" xfId="58" applyFont="1" applyBorder="1" applyAlignment="1">
      <alignment/>
    </xf>
    <xf numFmtId="0" fontId="10" fillId="0" borderId="0" xfId="55" applyFont="1">
      <alignment/>
      <protection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51" fillId="0" borderId="0" xfId="55" applyFont="1">
      <alignment/>
      <protection/>
    </xf>
    <xf numFmtId="0" fontId="52" fillId="0" borderId="0" xfId="55" applyFont="1">
      <alignment/>
      <protection/>
    </xf>
    <xf numFmtId="0" fontId="53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14" fontId="53" fillId="0" borderId="0" xfId="55" applyNumberFormat="1" applyFont="1" applyAlignment="1">
      <alignment horizontal="center"/>
      <protection/>
    </xf>
    <xf numFmtId="0" fontId="53" fillId="0" borderId="0" xfId="55" applyFont="1" applyAlignment="1">
      <alignment horizontal="center"/>
      <protection/>
    </xf>
    <xf numFmtId="0" fontId="56" fillId="0" borderId="19" xfId="55" applyFont="1" applyBorder="1" applyAlignment="1">
      <alignment horizontal="center"/>
      <protection/>
    </xf>
    <xf numFmtId="0" fontId="22" fillId="25" borderId="19" xfId="55" applyFont="1" applyFill="1" applyBorder="1" applyAlignment="1">
      <alignment horizontal="center"/>
      <protection/>
    </xf>
    <xf numFmtId="0" fontId="22" fillId="25" borderId="10" xfId="55" applyFont="1" applyFill="1" applyBorder="1" applyAlignment="1">
      <alignment horizontal="center"/>
      <protection/>
    </xf>
    <xf numFmtId="0" fontId="26" fillId="22" borderId="34" xfId="55" applyFont="1" applyFill="1" applyBorder="1" applyAlignment="1">
      <alignment horizontal="center"/>
      <protection/>
    </xf>
    <xf numFmtId="0" fontId="26" fillId="22" borderId="21" xfId="55" applyFont="1" applyFill="1" applyBorder="1" applyAlignment="1">
      <alignment horizontal="center"/>
      <protection/>
    </xf>
    <xf numFmtId="0" fontId="20" fillId="20" borderId="35" xfId="55" applyFont="1" applyFill="1" applyBorder="1" applyAlignment="1">
      <alignment horizontal="center" textRotation="255"/>
      <protection/>
    </xf>
    <xf numFmtId="0" fontId="20" fillId="20" borderId="36" xfId="55" applyFont="1" applyFill="1" applyBorder="1" applyAlignment="1">
      <alignment horizontal="center" textRotation="255"/>
      <protection/>
    </xf>
    <xf numFmtId="0" fontId="12" fillId="20" borderId="37" xfId="55" applyFont="1" applyFill="1" applyBorder="1" applyAlignment="1">
      <alignment horizontal="center" vertical="center"/>
      <protection/>
    </xf>
    <xf numFmtId="0" fontId="12" fillId="20" borderId="38" xfId="55" applyFont="1" applyFill="1" applyBorder="1" applyAlignment="1">
      <alignment horizontal="center" vertical="center"/>
      <protection/>
    </xf>
    <xf numFmtId="0" fontId="12" fillId="20" borderId="39" xfId="55" applyFont="1" applyFill="1" applyBorder="1" applyAlignment="1">
      <alignment horizontal="center" vertical="center"/>
      <protection/>
    </xf>
    <xf numFmtId="0" fontId="15" fillId="22" borderId="40" xfId="55" applyFont="1" applyFill="1" applyBorder="1" applyAlignment="1">
      <alignment horizontal="center" vertical="top"/>
      <protection/>
    </xf>
    <xf numFmtId="0" fontId="15" fillId="22" borderId="41" xfId="55" applyFont="1" applyFill="1" applyBorder="1" applyAlignment="1">
      <alignment horizontal="center" vertical="top"/>
      <protection/>
    </xf>
    <xf numFmtId="0" fontId="48" fillId="22" borderId="12" xfId="55" applyFont="1" applyFill="1" applyBorder="1" applyAlignment="1">
      <alignment horizontal="center" vertical="top" wrapText="1"/>
      <protection/>
    </xf>
    <xf numFmtId="0" fontId="50" fillId="22" borderId="12" xfId="55" applyFont="1" applyFill="1" applyBorder="1" applyAlignment="1">
      <alignment horizontal="center" vertical="top" wrapText="1"/>
      <protection/>
    </xf>
    <xf numFmtId="0" fontId="8" fillId="25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176" fontId="22" fillId="25" borderId="19" xfId="55" applyNumberFormat="1" applyFont="1" applyFill="1" applyBorder="1" applyAlignment="1">
      <alignment horizontal="center"/>
      <protection/>
    </xf>
    <xf numFmtId="0" fontId="21" fillId="25" borderId="18" xfId="55" applyFont="1" applyFill="1" applyBorder="1" applyAlignment="1">
      <alignment horizontal="left"/>
      <protection/>
    </xf>
    <xf numFmtId="0" fontId="5" fillId="25" borderId="0" xfId="55" applyFill="1">
      <alignment/>
      <protection/>
    </xf>
    <xf numFmtId="49" fontId="21" fillId="25" borderId="18" xfId="55" applyNumberFormat="1" applyFont="1" applyFill="1" applyBorder="1" applyAlignment="1">
      <alignment horizontal="center"/>
      <protection/>
    </xf>
    <xf numFmtId="0" fontId="21" fillId="25" borderId="18" xfId="55" applyFont="1" applyFill="1" applyBorder="1" applyAlignment="1">
      <alignment horizontal="center"/>
      <protection/>
    </xf>
    <xf numFmtId="0" fontId="21" fillId="25" borderId="18" xfId="55" applyFont="1" applyFill="1" applyBorder="1">
      <alignment/>
      <protection/>
    </xf>
    <xf numFmtId="0" fontId="57" fillId="25" borderId="18" xfId="55" applyFont="1" applyFill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16-sim1-bucuresti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0"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M31" sqref="M31"/>
    </sheetView>
  </sheetViews>
  <sheetFormatPr defaultColWidth="9.140625" defaultRowHeight="15"/>
  <cols>
    <col min="1" max="1" width="6.57421875" style="2" customWidth="1"/>
    <col min="2" max="2" width="7.57421875" style="1" customWidth="1"/>
    <col min="3" max="3" width="20.140625" style="2" bestFit="1" customWidth="1"/>
    <col min="4" max="5" width="10.421875" style="2" bestFit="1" customWidth="1"/>
    <col min="6" max="6" width="7.421875" style="2" bestFit="1" customWidth="1"/>
    <col min="7" max="7" width="6.7109375" style="69" customWidth="1"/>
    <col min="8" max="8" width="11.28125" style="2" bestFit="1" customWidth="1"/>
    <col min="9" max="9" width="13.140625" style="2" bestFit="1" customWidth="1"/>
    <col min="10" max="10" width="5.57421875" style="2" bestFit="1" customWidth="1"/>
    <col min="11" max="16384" width="9.140625" style="2" customWidth="1"/>
  </cols>
  <sheetData>
    <row r="1" spans="1:7" s="9" customFormat="1" ht="15.75">
      <c r="A1" s="9" t="s">
        <v>42</v>
      </c>
      <c r="B1" s="10"/>
      <c r="G1" s="68"/>
    </row>
    <row r="2" spans="1:7" s="9" customFormat="1" ht="15.75">
      <c r="A2" s="9" t="s">
        <v>9</v>
      </c>
      <c r="B2" s="10"/>
      <c r="G2" s="68"/>
    </row>
    <row r="3" spans="1:7" s="3" customFormat="1" ht="12.75">
      <c r="A3" s="5" t="s">
        <v>43</v>
      </c>
      <c r="B3" s="6"/>
      <c r="G3" s="69"/>
    </row>
    <row r="5" ht="14.25">
      <c r="A5" s="13" t="s">
        <v>11</v>
      </c>
    </row>
    <row r="6" spans="2:7" s="3" customFormat="1" ht="12.75">
      <c r="B6" s="6"/>
      <c r="G6" s="69"/>
    </row>
    <row r="7" spans="1:10" s="3" customFormat="1" ht="12.75">
      <c r="A7" s="67" t="s">
        <v>8</v>
      </c>
      <c r="B7" s="58" t="s">
        <v>6</v>
      </c>
      <c r="C7" s="59" t="s">
        <v>2</v>
      </c>
      <c r="D7" s="66" t="s">
        <v>3</v>
      </c>
      <c r="E7" s="66" t="s">
        <v>4</v>
      </c>
      <c r="F7" s="66" t="s">
        <v>5</v>
      </c>
      <c r="G7" s="70"/>
      <c r="H7" s="3" t="s">
        <v>157</v>
      </c>
      <c r="I7" s="3" t="s">
        <v>158</v>
      </c>
      <c r="J7" s="3" t="s">
        <v>159</v>
      </c>
    </row>
    <row r="8" spans="1:10" s="8" customFormat="1" ht="12.75">
      <c r="A8" s="85">
        <f>RANK(F8,F$8:F$23)</f>
        <v>1</v>
      </c>
      <c r="B8" s="121" t="s">
        <v>0</v>
      </c>
      <c r="C8" s="122" t="s">
        <v>40</v>
      </c>
      <c r="D8" s="60">
        <v>350</v>
      </c>
      <c r="E8" s="108">
        <v>415</v>
      </c>
      <c r="F8" s="61">
        <f>D8+E8</f>
        <v>765</v>
      </c>
      <c r="G8" s="71">
        <f>F8/F$25</f>
        <v>0.8225806451612904</v>
      </c>
      <c r="H8" s="8">
        <v>2001</v>
      </c>
      <c r="I8" s="8" t="s">
        <v>161</v>
      </c>
      <c r="J8" s="8">
        <v>7</v>
      </c>
    </row>
    <row r="9" spans="1:10" s="8" customFormat="1" ht="12.75">
      <c r="A9" s="84">
        <f>RANK(F9,F$8:F$23)</f>
        <v>2</v>
      </c>
      <c r="B9" s="119" t="s">
        <v>0</v>
      </c>
      <c r="C9" s="120" t="s">
        <v>36</v>
      </c>
      <c r="D9" s="107">
        <f>339+10</f>
        <v>349</v>
      </c>
      <c r="E9" s="60">
        <v>359</v>
      </c>
      <c r="F9" s="61">
        <f>D9+E9</f>
        <v>708</v>
      </c>
      <c r="G9" s="71">
        <f>F9/F$25</f>
        <v>0.7612903225806451</v>
      </c>
      <c r="H9" s="8">
        <v>2002</v>
      </c>
      <c r="I9" s="8" t="s">
        <v>161</v>
      </c>
      <c r="J9" s="8">
        <v>9</v>
      </c>
    </row>
    <row r="10" spans="1:10" s="11" customFormat="1" ht="12.75">
      <c r="A10" s="84">
        <f>RANK(F10,F$8:F$23)</f>
        <v>3</v>
      </c>
      <c r="B10" s="117" t="s">
        <v>0</v>
      </c>
      <c r="C10" s="118" t="s">
        <v>35</v>
      </c>
      <c r="D10" s="60">
        <v>328</v>
      </c>
      <c r="E10" s="107">
        <f>316+10</f>
        <v>326</v>
      </c>
      <c r="F10" s="61">
        <f>D10+E10</f>
        <v>654</v>
      </c>
      <c r="G10" s="71">
        <f>F10/F$25</f>
        <v>0.7032258064516129</v>
      </c>
      <c r="H10" s="11">
        <v>2002</v>
      </c>
      <c r="I10" s="8" t="s">
        <v>161</v>
      </c>
      <c r="J10" s="11">
        <v>1</v>
      </c>
    </row>
    <row r="11" spans="1:10" s="11" customFormat="1" ht="12.75">
      <c r="A11" s="84">
        <f>RANK(F11,F$8:F$23)</f>
        <v>4</v>
      </c>
      <c r="B11" s="62" t="s">
        <v>0</v>
      </c>
      <c r="C11" s="60" t="s">
        <v>39</v>
      </c>
      <c r="D11" s="107">
        <f>308+20</f>
        <v>328</v>
      </c>
      <c r="E11" s="60">
        <v>311</v>
      </c>
      <c r="F11" s="61">
        <f>D11+E11</f>
        <v>639</v>
      </c>
      <c r="G11" s="71">
        <f>F11/F$25</f>
        <v>0.6870967741935484</v>
      </c>
      <c r="H11" s="11">
        <v>2003</v>
      </c>
      <c r="I11" s="8" t="s">
        <v>161</v>
      </c>
      <c r="J11" s="11">
        <v>13</v>
      </c>
    </row>
    <row r="12" spans="1:10" s="11" customFormat="1" ht="12.75">
      <c r="A12" s="84">
        <f>RANK(F12,F$8:F$23)</f>
        <v>5</v>
      </c>
      <c r="B12" s="78" t="s">
        <v>0</v>
      </c>
      <c r="C12" s="79" t="s">
        <v>38</v>
      </c>
      <c r="D12" s="79">
        <v>301</v>
      </c>
      <c r="E12" s="79">
        <v>331</v>
      </c>
      <c r="F12" s="80">
        <f>D12+E12</f>
        <v>632</v>
      </c>
      <c r="G12" s="81">
        <f>F12/F$25</f>
        <v>0.6795698924731183</v>
      </c>
      <c r="H12" s="11">
        <v>2002</v>
      </c>
      <c r="I12" s="8" t="s">
        <v>161</v>
      </c>
      <c r="J12" s="11">
        <v>11</v>
      </c>
    </row>
    <row r="13" spans="1:10" s="11" customFormat="1" ht="12.75">
      <c r="A13" s="84">
        <f>RANK(F13,F$8:F$23)</f>
        <v>6</v>
      </c>
      <c r="B13" s="62" t="s">
        <v>1</v>
      </c>
      <c r="C13" s="60" t="s">
        <v>37</v>
      </c>
      <c r="D13" s="60">
        <v>289</v>
      </c>
      <c r="E13" s="60">
        <v>335</v>
      </c>
      <c r="F13" s="61">
        <f>D13+E13</f>
        <v>624</v>
      </c>
      <c r="G13" s="71">
        <f>F13/F$25</f>
        <v>0.6709677419354839</v>
      </c>
      <c r="H13" s="11">
        <v>2004</v>
      </c>
      <c r="I13" s="8" t="s">
        <v>161</v>
      </c>
      <c r="J13" s="11">
        <v>10</v>
      </c>
    </row>
    <row r="14" spans="1:10" s="11" customFormat="1" ht="12.75">
      <c r="A14" s="84">
        <f>RANK(F14,F$8:F$23)</f>
        <v>7</v>
      </c>
      <c r="B14" s="62" t="s">
        <v>0</v>
      </c>
      <c r="C14" s="60" t="s">
        <v>95</v>
      </c>
      <c r="D14" s="107">
        <f>222+10</f>
        <v>232</v>
      </c>
      <c r="E14" s="107">
        <f>310+30</f>
        <v>340</v>
      </c>
      <c r="F14" s="61">
        <f>D14+E14</f>
        <v>572</v>
      </c>
      <c r="G14" s="71">
        <f>F14/F$25</f>
        <v>0.6150537634408603</v>
      </c>
      <c r="H14" s="11">
        <v>2003</v>
      </c>
      <c r="I14" s="8" t="s">
        <v>161</v>
      </c>
      <c r="J14" s="11">
        <v>12</v>
      </c>
    </row>
    <row r="15" spans="1:10" s="11" customFormat="1" ht="12.75">
      <c r="A15" s="84">
        <f>RANK(F15,F$8:F$23)</f>
        <v>8</v>
      </c>
      <c r="B15" s="78" t="s">
        <v>1</v>
      </c>
      <c r="C15" s="79" t="s">
        <v>90</v>
      </c>
      <c r="D15" s="79">
        <v>150</v>
      </c>
      <c r="E15" s="79">
        <v>277</v>
      </c>
      <c r="F15" s="80">
        <f>D15+E15</f>
        <v>427</v>
      </c>
      <c r="G15" s="81">
        <f>F15/F$25</f>
        <v>0.4591397849462366</v>
      </c>
      <c r="H15" s="11">
        <v>2005</v>
      </c>
      <c r="I15" s="8" t="s">
        <v>161</v>
      </c>
      <c r="J15" s="11">
        <v>8</v>
      </c>
    </row>
    <row r="16" spans="1:10" s="11" customFormat="1" ht="12.75">
      <c r="A16" s="84">
        <f>RANK(F16,F$8:F$23)</f>
        <v>9</v>
      </c>
      <c r="B16" s="62" t="s">
        <v>0</v>
      </c>
      <c r="C16" s="60" t="s">
        <v>94</v>
      </c>
      <c r="D16" s="60">
        <v>170</v>
      </c>
      <c r="E16" s="60">
        <v>244</v>
      </c>
      <c r="F16" s="61">
        <f>D16+E16</f>
        <v>414</v>
      </c>
      <c r="G16" s="71">
        <f>F16/F$25</f>
        <v>0.44516129032258067</v>
      </c>
      <c r="H16" s="11">
        <v>2003</v>
      </c>
      <c r="I16" s="11" t="s">
        <v>160</v>
      </c>
      <c r="J16" s="11">
        <v>2</v>
      </c>
    </row>
    <row r="17" spans="1:10" s="11" customFormat="1" ht="12.75">
      <c r="A17" s="84">
        <f>RANK(F17,F$8:F$23)</f>
        <v>10</v>
      </c>
      <c r="B17" s="62" t="s">
        <v>0</v>
      </c>
      <c r="C17" s="60" t="s">
        <v>92</v>
      </c>
      <c r="D17" s="60">
        <v>162</v>
      </c>
      <c r="E17" s="60">
        <v>248</v>
      </c>
      <c r="F17" s="61">
        <f>D17+E17</f>
        <v>410</v>
      </c>
      <c r="G17" s="71">
        <f>F17/F$25</f>
        <v>0.44086021505376344</v>
      </c>
      <c r="H17" s="11">
        <v>2002</v>
      </c>
      <c r="I17" s="11" t="s">
        <v>160</v>
      </c>
      <c r="J17" s="11">
        <v>4</v>
      </c>
    </row>
    <row r="18" spans="1:10" s="11" customFormat="1" ht="12.75">
      <c r="A18" s="84">
        <f>RANK(F18,F$8:F$23)</f>
        <v>11</v>
      </c>
      <c r="B18" s="62" t="s">
        <v>0</v>
      </c>
      <c r="C18" s="60" t="s">
        <v>88</v>
      </c>
      <c r="D18" s="60">
        <v>222</v>
      </c>
      <c r="E18" s="60">
        <v>169</v>
      </c>
      <c r="F18" s="61">
        <f>D18+E18</f>
        <v>391</v>
      </c>
      <c r="G18" s="71">
        <f>F18/F$25</f>
        <v>0.4204301075268817</v>
      </c>
      <c r="H18" s="11">
        <v>2002</v>
      </c>
      <c r="I18" s="11" t="s">
        <v>160</v>
      </c>
      <c r="J18" s="11">
        <v>15</v>
      </c>
    </row>
    <row r="19" spans="1:10" s="11" customFormat="1" ht="12.75">
      <c r="A19" s="84">
        <f>RANK(F19,F$8:F$23)</f>
        <v>12</v>
      </c>
      <c r="B19" s="62" t="s">
        <v>0</v>
      </c>
      <c r="C19" s="60" t="s">
        <v>93</v>
      </c>
      <c r="D19" s="60">
        <v>140</v>
      </c>
      <c r="E19" s="60">
        <v>215</v>
      </c>
      <c r="F19" s="61">
        <f>D19+E19</f>
        <v>355</v>
      </c>
      <c r="G19" s="71">
        <f>F19/F$25</f>
        <v>0.3817204301075269</v>
      </c>
      <c r="H19" s="11">
        <v>2002</v>
      </c>
      <c r="I19" s="11" t="s">
        <v>160</v>
      </c>
      <c r="J19" s="11">
        <v>3</v>
      </c>
    </row>
    <row r="20" spans="1:10" s="11" customFormat="1" ht="12.75">
      <c r="A20" s="84">
        <f>RANK(F20,F$8:F$23)</f>
        <v>13</v>
      </c>
      <c r="B20" s="62" t="s">
        <v>0</v>
      </c>
      <c r="C20" s="60" t="s">
        <v>86</v>
      </c>
      <c r="D20" s="60">
        <v>210</v>
      </c>
      <c r="E20" s="60">
        <v>122</v>
      </c>
      <c r="F20" s="61">
        <f>D20+E20</f>
        <v>332</v>
      </c>
      <c r="G20" s="71">
        <f>F20/F$25</f>
        <v>0.35698924731182796</v>
      </c>
      <c r="H20" s="11">
        <v>2002</v>
      </c>
      <c r="I20" s="11" t="s">
        <v>160</v>
      </c>
      <c r="J20" s="11">
        <v>14</v>
      </c>
    </row>
    <row r="21" spans="1:10" s="8" customFormat="1" ht="12.75">
      <c r="A21" s="84">
        <f>RANK(F21,F$8:F$23)</f>
        <v>14</v>
      </c>
      <c r="B21" s="62" t="s">
        <v>1</v>
      </c>
      <c r="C21" s="60" t="s">
        <v>41</v>
      </c>
      <c r="D21" s="107">
        <f>181+10</f>
        <v>191</v>
      </c>
      <c r="E21" s="108">
        <v>133</v>
      </c>
      <c r="F21" s="61">
        <f>D21+E21</f>
        <v>324</v>
      </c>
      <c r="G21" s="71">
        <f>F21/F$25</f>
        <v>0.34838709677419355</v>
      </c>
      <c r="H21" s="8">
        <v>2006</v>
      </c>
      <c r="I21" s="11" t="s">
        <v>160</v>
      </c>
      <c r="J21" s="8">
        <v>5</v>
      </c>
    </row>
    <row r="22" spans="1:10" s="11" customFormat="1" ht="12.75">
      <c r="A22" s="84">
        <f>RANK(F22,F$8:F$23)</f>
        <v>15</v>
      </c>
      <c r="B22" s="62" t="s">
        <v>1</v>
      </c>
      <c r="C22" s="60" t="s">
        <v>91</v>
      </c>
      <c r="D22" s="60">
        <v>110</v>
      </c>
      <c r="E22" s="60">
        <v>130</v>
      </c>
      <c r="F22" s="61">
        <f>D22+E22</f>
        <v>240</v>
      </c>
      <c r="G22" s="71">
        <f>F22/F$25</f>
        <v>0.25806451612903225</v>
      </c>
      <c r="H22" s="11">
        <v>2006</v>
      </c>
      <c r="I22" s="8" t="s">
        <v>161</v>
      </c>
      <c r="J22" s="11">
        <v>6</v>
      </c>
    </row>
    <row r="23" spans="1:7" s="11" customFormat="1" ht="12.75">
      <c r="A23" s="83"/>
      <c r="B23" s="63"/>
      <c r="C23" s="64"/>
      <c r="D23" s="64"/>
      <c r="E23" s="64"/>
      <c r="F23" s="109"/>
      <c r="G23" s="72"/>
    </row>
    <row r="24" spans="2:7" s="3" customFormat="1" ht="12.75">
      <c r="B24" s="6"/>
      <c r="G24" s="69"/>
    </row>
    <row r="25" spans="2:7" s="4" customFormat="1" ht="12.75">
      <c r="B25" s="7"/>
      <c r="C25" s="4" t="s">
        <v>7</v>
      </c>
      <c r="D25" s="4">
        <f>Partida1!E17</f>
        <v>443</v>
      </c>
      <c r="E25" s="4">
        <f>Partida2!E17</f>
        <v>487</v>
      </c>
      <c r="F25" s="12">
        <f>D25+E25</f>
        <v>930</v>
      </c>
      <c r="G25" s="73"/>
    </row>
    <row r="28" ht="14.25">
      <c r="A28" s="13" t="s">
        <v>10</v>
      </c>
    </row>
    <row r="30" spans="1:7" s="3" customFormat="1" ht="12.75">
      <c r="A30" s="67" t="s">
        <v>8</v>
      </c>
      <c r="B30" s="58" t="s">
        <v>6</v>
      </c>
      <c r="C30" s="59" t="s">
        <v>2</v>
      </c>
      <c r="D30" s="66" t="s">
        <v>3</v>
      </c>
      <c r="E30" s="66" t="s">
        <v>4</v>
      </c>
      <c r="F30" s="66" t="s">
        <v>5</v>
      </c>
      <c r="G30" s="70"/>
    </row>
    <row r="31" spans="1:7" s="8" customFormat="1" ht="12.75">
      <c r="A31" s="86">
        <f>RANK(F31,F$31:F$35)</f>
        <v>1</v>
      </c>
      <c r="B31" s="121" t="s">
        <v>1</v>
      </c>
      <c r="C31" s="122" t="s">
        <v>37</v>
      </c>
      <c r="D31" s="60">
        <v>289</v>
      </c>
      <c r="E31" s="60">
        <v>335</v>
      </c>
      <c r="F31" s="61">
        <f>D31+E31</f>
        <v>624</v>
      </c>
      <c r="G31" s="71">
        <f>F31/F$25</f>
        <v>0.6709677419354839</v>
      </c>
    </row>
    <row r="32" spans="1:7" s="11" customFormat="1" ht="12.75">
      <c r="A32" s="84">
        <f>RANK(F32,F$31:F$35)</f>
        <v>2</v>
      </c>
      <c r="B32" s="78" t="s">
        <v>1</v>
      </c>
      <c r="C32" s="79" t="s">
        <v>90</v>
      </c>
      <c r="D32" s="79">
        <v>150</v>
      </c>
      <c r="E32" s="79">
        <v>277</v>
      </c>
      <c r="F32" s="80">
        <f>D32+E32</f>
        <v>427</v>
      </c>
      <c r="G32" s="81">
        <f>F32/F$25</f>
        <v>0.4591397849462366</v>
      </c>
    </row>
    <row r="33" spans="1:7" s="11" customFormat="1" ht="12.75">
      <c r="A33" s="84">
        <f>RANK(F33,F$31:F$35)</f>
        <v>3</v>
      </c>
      <c r="B33" s="62" t="s">
        <v>1</v>
      </c>
      <c r="C33" s="60" t="s">
        <v>41</v>
      </c>
      <c r="D33" s="107">
        <f>181+10</f>
        <v>191</v>
      </c>
      <c r="E33" s="108">
        <v>133</v>
      </c>
      <c r="F33" s="61">
        <f>D33+E33</f>
        <v>324</v>
      </c>
      <c r="G33" s="71">
        <f>F33/F$25</f>
        <v>0.34838709677419355</v>
      </c>
    </row>
    <row r="34" spans="1:7" s="11" customFormat="1" ht="12.75">
      <c r="A34" s="84">
        <f>RANK(F34,F$31:F$35)</f>
        <v>4</v>
      </c>
      <c r="B34" s="62" t="s">
        <v>1</v>
      </c>
      <c r="C34" s="60" t="s">
        <v>91</v>
      </c>
      <c r="D34" s="60">
        <v>110</v>
      </c>
      <c r="E34" s="60">
        <v>130</v>
      </c>
      <c r="F34" s="61">
        <f>D34+E34</f>
        <v>240</v>
      </c>
      <c r="G34" s="71">
        <f>F34/F$25</f>
        <v>0.25806451612903225</v>
      </c>
    </row>
    <row r="35" spans="1:7" s="3" customFormat="1" ht="12.75">
      <c r="A35" s="83"/>
      <c r="B35" s="63"/>
      <c r="C35" s="64"/>
      <c r="D35" s="64"/>
      <c r="E35" s="64"/>
      <c r="F35" s="109"/>
      <c r="G35" s="72"/>
    </row>
    <row r="36" spans="1:7" s="4" customFormat="1" ht="12.75">
      <c r="A36" s="3"/>
      <c r="B36" s="6"/>
      <c r="C36" s="3"/>
      <c r="D36" s="3"/>
      <c r="E36" s="3"/>
      <c r="F36" s="3"/>
      <c r="G36" s="69"/>
    </row>
    <row r="37" spans="1:7" ht="14.25">
      <c r="A37" s="4"/>
      <c r="B37" s="7"/>
      <c r="C37" s="4" t="s">
        <v>7</v>
      </c>
      <c r="D37" s="4">
        <f>D25</f>
        <v>443</v>
      </c>
      <c r="E37" s="4">
        <f>E25</f>
        <v>487</v>
      </c>
      <c r="F37" s="12">
        <f>D37+E37</f>
        <v>930</v>
      </c>
      <c r="G37" s="7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L14" sqref="L14"/>
    </sheetView>
  </sheetViews>
  <sheetFormatPr defaultColWidth="9.140625" defaultRowHeight="14.25" customHeight="1"/>
  <cols>
    <col min="1" max="1" width="3.28125" style="18" customWidth="1"/>
    <col min="2" max="2" width="8.57421875" style="18" customWidth="1"/>
    <col min="3" max="3" width="4.140625" style="18" customWidth="1"/>
    <col min="4" max="4" width="10.28125" style="18" customWidth="1"/>
    <col min="5" max="5" width="5.8515625" style="18" customWidth="1"/>
    <col min="6" max="6" width="1.8515625" style="19" customWidth="1"/>
    <col min="7" max="21" width="6.28125" style="19" customWidth="1"/>
    <col min="22" max="22" width="1.1484375" style="19" customWidth="1"/>
    <col min="23" max="39" width="2.7109375" style="19" customWidth="1"/>
    <col min="40" max="40" width="3.00390625" style="19" customWidth="1"/>
    <col min="41" max="16384" width="9.140625" style="19" customWidth="1"/>
  </cols>
  <sheetData>
    <row r="1" spans="1:21" s="16" customFormat="1" ht="14.25" customHeight="1">
      <c r="A1" s="14" t="s">
        <v>44</v>
      </c>
      <c r="B1" s="15"/>
      <c r="C1" s="15"/>
      <c r="D1" s="15"/>
      <c r="E1" s="15"/>
      <c r="G1" s="14" t="s">
        <v>3</v>
      </c>
      <c r="I1" s="17"/>
      <c r="J1" s="14"/>
      <c r="K1" s="17"/>
      <c r="L1" s="17"/>
      <c r="M1" s="17"/>
      <c r="N1" s="14"/>
      <c r="O1" s="17"/>
      <c r="P1" s="17"/>
      <c r="Q1" s="17"/>
      <c r="R1" s="14"/>
      <c r="S1" s="17"/>
      <c r="T1" s="17"/>
      <c r="U1" s="17"/>
    </row>
    <row r="2" spans="7:23" ht="14.25" customHeight="1" thickBot="1">
      <c r="G2" s="82"/>
      <c r="H2" s="82" t="s">
        <v>85</v>
      </c>
      <c r="I2" s="82" t="s">
        <v>85</v>
      </c>
      <c r="J2" s="82" t="s">
        <v>85</v>
      </c>
      <c r="K2" s="82" t="s">
        <v>85</v>
      </c>
      <c r="L2" s="82"/>
      <c r="M2" s="82"/>
      <c r="N2" s="82"/>
      <c r="O2" s="82"/>
      <c r="P2" s="82"/>
      <c r="Q2" s="82"/>
      <c r="R2" s="82"/>
      <c r="S2" s="82"/>
      <c r="T2" s="82" t="s">
        <v>85</v>
      </c>
      <c r="U2" s="82" t="s">
        <v>85</v>
      </c>
      <c r="W2" s="19" t="s">
        <v>12</v>
      </c>
    </row>
    <row r="3" spans="1:39" ht="30" customHeight="1" thickBot="1">
      <c r="A3" s="20" t="s">
        <v>13</v>
      </c>
      <c r="B3" s="21" t="s">
        <v>14</v>
      </c>
      <c r="C3" s="103" t="s">
        <v>15</v>
      </c>
      <c r="D3" s="103"/>
      <c r="E3" s="104"/>
      <c r="F3" s="22"/>
      <c r="G3" s="105" t="s">
        <v>98</v>
      </c>
      <c r="H3" s="105" t="s">
        <v>75</v>
      </c>
      <c r="I3" s="105" t="s">
        <v>76</v>
      </c>
      <c r="J3" s="105" t="s">
        <v>155</v>
      </c>
      <c r="K3" s="105" t="s">
        <v>77</v>
      </c>
      <c r="L3" s="105" t="s">
        <v>78</v>
      </c>
      <c r="M3" s="105" t="s">
        <v>79</v>
      </c>
      <c r="N3" s="106" t="s">
        <v>80</v>
      </c>
      <c r="O3" s="105" t="s">
        <v>81</v>
      </c>
      <c r="P3" s="105" t="s">
        <v>96</v>
      </c>
      <c r="Q3" s="105" t="s">
        <v>97</v>
      </c>
      <c r="R3" s="105" t="s">
        <v>156</v>
      </c>
      <c r="S3" s="105" t="s">
        <v>82</v>
      </c>
      <c r="T3" s="105" t="s">
        <v>83</v>
      </c>
      <c r="U3" s="105" t="s">
        <v>84</v>
      </c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ht="14.25" customHeight="1" thickBot="1">
      <c r="A4" s="23"/>
      <c r="B4" s="24"/>
      <c r="C4" s="25" t="s">
        <v>16</v>
      </c>
      <c r="D4" s="25" t="s">
        <v>17</v>
      </c>
      <c r="E4" s="26" t="s">
        <v>18</v>
      </c>
      <c r="G4" s="76">
        <v>1</v>
      </c>
      <c r="H4" s="76">
        <v>2</v>
      </c>
      <c r="I4" s="76">
        <v>3</v>
      </c>
      <c r="J4" s="76">
        <v>4</v>
      </c>
      <c r="K4" s="76">
        <v>5</v>
      </c>
      <c r="L4" s="76">
        <v>6</v>
      </c>
      <c r="M4" s="76">
        <v>7</v>
      </c>
      <c r="N4" s="76">
        <v>8</v>
      </c>
      <c r="O4" s="76">
        <v>9</v>
      </c>
      <c r="P4" s="76">
        <v>10</v>
      </c>
      <c r="Q4" s="76">
        <v>11</v>
      </c>
      <c r="R4" s="76">
        <v>12</v>
      </c>
      <c r="S4" s="76">
        <v>13</v>
      </c>
      <c r="T4" s="76">
        <v>14</v>
      </c>
      <c r="U4" s="76">
        <v>15</v>
      </c>
      <c r="W4" s="27"/>
      <c r="X4" s="28">
        <v>1</v>
      </c>
      <c r="Y4" s="28">
        <v>2</v>
      </c>
      <c r="Z4" s="28">
        <v>3</v>
      </c>
      <c r="AA4" s="28">
        <v>4</v>
      </c>
      <c r="AB4" s="28">
        <v>5</v>
      </c>
      <c r="AC4" s="28">
        <v>6</v>
      </c>
      <c r="AD4" s="28">
        <v>7</v>
      </c>
      <c r="AE4" s="28">
        <v>8</v>
      </c>
      <c r="AF4" s="28">
        <v>9</v>
      </c>
      <c r="AG4" s="28">
        <v>10</v>
      </c>
      <c r="AH4" s="28">
        <v>11</v>
      </c>
      <c r="AI4" s="28">
        <v>12</v>
      </c>
      <c r="AJ4" s="28">
        <v>13</v>
      </c>
      <c r="AK4" s="28">
        <v>14</v>
      </c>
      <c r="AL4" s="28">
        <v>15</v>
      </c>
      <c r="AM4" s="98"/>
    </row>
    <row r="5" spans="1:39" ht="14.25" customHeight="1">
      <c r="A5" s="29">
        <v>1</v>
      </c>
      <c r="B5" s="30" t="s">
        <v>45</v>
      </c>
      <c r="C5" s="30" t="s">
        <v>46</v>
      </c>
      <c r="D5" s="31" t="s">
        <v>47</v>
      </c>
      <c r="E5" s="30">
        <v>18</v>
      </c>
      <c r="G5" s="32">
        <v>16</v>
      </c>
      <c r="H5" s="32">
        <v>16</v>
      </c>
      <c r="I5" s="74">
        <v>10</v>
      </c>
      <c r="J5" s="32">
        <v>16</v>
      </c>
      <c r="K5" s="32">
        <v>0</v>
      </c>
      <c r="L5" s="32">
        <v>12</v>
      </c>
      <c r="M5" s="32">
        <v>16</v>
      </c>
      <c r="N5" s="32">
        <v>10</v>
      </c>
      <c r="O5" s="95">
        <v>18</v>
      </c>
      <c r="P5" s="32">
        <v>12</v>
      </c>
      <c r="Q5" s="32">
        <v>8</v>
      </c>
      <c r="R5" s="32">
        <v>0</v>
      </c>
      <c r="S5" s="32">
        <v>16</v>
      </c>
      <c r="T5" s="32">
        <v>14</v>
      </c>
      <c r="U5" s="32">
        <v>14</v>
      </c>
      <c r="W5" s="33" t="s">
        <v>19</v>
      </c>
      <c r="X5" s="34"/>
      <c r="Y5" s="35"/>
      <c r="Z5" s="35"/>
      <c r="AA5" s="36"/>
      <c r="AB5" s="35"/>
      <c r="AC5" s="37"/>
      <c r="AD5" s="35"/>
      <c r="AE5" s="34"/>
      <c r="AF5" s="35"/>
      <c r="AG5" s="35"/>
      <c r="AH5" s="35"/>
      <c r="AI5" s="36"/>
      <c r="AJ5" s="35"/>
      <c r="AK5" s="35"/>
      <c r="AL5" s="34"/>
      <c r="AM5" s="99"/>
    </row>
    <row r="6" spans="1:39" ht="14.25" customHeight="1">
      <c r="A6" s="38">
        <v>2</v>
      </c>
      <c r="B6" s="39" t="s">
        <v>48</v>
      </c>
      <c r="C6" s="39" t="s">
        <v>49</v>
      </c>
      <c r="D6" s="40" t="s">
        <v>50</v>
      </c>
      <c r="E6" s="39">
        <v>48</v>
      </c>
      <c r="G6" s="41">
        <v>34</v>
      </c>
      <c r="H6" s="41">
        <v>0</v>
      </c>
      <c r="I6" s="75">
        <v>21</v>
      </c>
      <c r="J6" s="41">
        <v>21</v>
      </c>
      <c r="K6" s="41">
        <v>34</v>
      </c>
      <c r="L6" s="41">
        <v>34</v>
      </c>
      <c r="M6" s="41">
        <v>44</v>
      </c>
      <c r="N6" s="41">
        <v>19</v>
      </c>
      <c r="O6" s="41">
        <v>44</v>
      </c>
      <c r="P6" s="41">
        <v>34</v>
      </c>
      <c r="Q6" s="41">
        <v>34</v>
      </c>
      <c r="R6" s="41">
        <v>34</v>
      </c>
      <c r="S6" s="41">
        <v>34</v>
      </c>
      <c r="T6" s="41">
        <v>7</v>
      </c>
      <c r="U6" s="41">
        <v>32</v>
      </c>
      <c r="W6" s="33" t="s">
        <v>20</v>
      </c>
      <c r="X6" s="35"/>
      <c r="Y6" s="42"/>
      <c r="Z6" s="35"/>
      <c r="AA6" s="35"/>
      <c r="AB6" s="35"/>
      <c r="AC6" s="43"/>
      <c r="AD6" s="35"/>
      <c r="AE6" s="35"/>
      <c r="AF6" s="35"/>
      <c r="AG6" s="43"/>
      <c r="AH6" s="35"/>
      <c r="AI6" s="35"/>
      <c r="AJ6" s="35"/>
      <c r="AK6" s="42"/>
      <c r="AL6" s="35"/>
      <c r="AM6" s="99"/>
    </row>
    <row r="7" spans="1:39" ht="14.25" customHeight="1">
      <c r="A7" s="38">
        <v>3</v>
      </c>
      <c r="B7" s="39" t="s">
        <v>51</v>
      </c>
      <c r="C7" s="39" t="s">
        <v>52</v>
      </c>
      <c r="D7" s="40" t="s">
        <v>53</v>
      </c>
      <c r="E7" s="39">
        <v>39</v>
      </c>
      <c r="G7" s="41">
        <v>36</v>
      </c>
      <c r="H7" s="41">
        <v>14</v>
      </c>
      <c r="I7" s="75">
        <v>12</v>
      </c>
      <c r="J7" s="41">
        <v>17</v>
      </c>
      <c r="K7" s="93">
        <v>0</v>
      </c>
      <c r="L7" s="41">
        <v>12</v>
      </c>
      <c r="M7" s="41">
        <v>36</v>
      </c>
      <c r="N7" s="41">
        <v>10</v>
      </c>
      <c r="O7" s="41">
        <v>26</v>
      </c>
      <c r="P7" s="41">
        <v>27</v>
      </c>
      <c r="Q7" s="41">
        <v>22</v>
      </c>
      <c r="R7" s="41">
        <v>26</v>
      </c>
      <c r="S7" s="41">
        <v>26</v>
      </c>
      <c r="T7" s="41">
        <v>26</v>
      </c>
      <c r="U7" s="41">
        <v>22</v>
      </c>
      <c r="W7" s="33" t="s">
        <v>21</v>
      </c>
      <c r="X7" s="35"/>
      <c r="Y7" s="35"/>
      <c r="Z7" s="42"/>
      <c r="AA7" s="35"/>
      <c r="AB7" s="35"/>
      <c r="AC7" s="35"/>
      <c r="AD7" s="36"/>
      <c r="AE7" s="35"/>
      <c r="AF7" s="36"/>
      <c r="AG7" s="35"/>
      <c r="AH7" s="35"/>
      <c r="AI7" s="35"/>
      <c r="AJ7" s="42"/>
      <c r="AK7" s="35"/>
      <c r="AL7" s="35"/>
      <c r="AM7" s="99"/>
    </row>
    <row r="8" spans="1:39" ht="14.25" customHeight="1">
      <c r="A8" s="38">
        <v>4</v>
      </c>
      <c r="B8" s="39" t="s">
        <v>54</v>
      </c>
      <c r="C8" s="39" t="s">
        <v>55</v>
      </c>
      <c r="D8" s="40" t="s">
        <v>56</v>
      </c>
      <c r="E8" s="39">
        <v>36</v>
      </c>
      <c r="G8" s="41">
        <v>36</v>
      </c>
      <c r="H8" s="41">
        <v>13</v>
      </c>
      <c r="I8" s="75">
        <v>16</v>
      </c>
      <c r="J8" s="41">
        <v>8</v>
      </c>
      <c r="K8" s="41">
        <v>16</v>
      </c>
      <c r="L8" s="93">
        <v>14</v>
      </c>
      <c r="M8" s="41">
        <v>36</v>
      </c>
      <c r="N8" s="41">
        <v>13</v>
      </c>
      <c r="O8" s="41">
        <v>36</v>
      </c>
      <c r="P8" s="41">
        <v>27</v>
      </c>
      <c r="Q8" s="41">
        <v>36</v>
      </c>
      <c r="R8" s="41">
        <v>18</v>
      </c>
      <c r="S8" s="41">
        <v>12</v>
      </c>
      <c r="T8" s="41">
        <v>8</v>
      </c>
      <c r="U8" s="41">
        <v>13</v>
      </c>
      <c r="W8" s="33" t="s">
        <v>22</v>
      </c>
      <c r="X8" s="36"/>
      <c r="Y8" s="35"/>
      <c r="Z8" s="35"/>
      <c r="AA8" s="42"/>
      <c r="AB8" s="35"/>
      <c r="AC8" s="35"/>
      <c r="AD8" s="35"/>
      <c r="AE8" s="36"/>
      <c r="AF8" s="44"/>
      <c r="AG8" s="35"/>
      <c r="AH8" s="35"/>
      <c r="AI8" s="42"/>
      <c r="AJ8" s="35"/>
      <c r="AK8" s="35"/>
      <c r="AL8" s="36"/>
      <c r="AM8" s="99"/>
    </row>
    <row r="9" spans="1:39" ht="14.25" customHeight="1">
      <c r="A9" s="38">
        <v>5</v>
      </c>
      <c r="B9" s="39" t="s">
        <v>57</v>
      </c>
      <c r="C9" s="39" t="s">
        <v>58</v>
      </c>
      <c r="D9" s="40" t="s">
        <v>59</v>
      </c>
      <c r="E9" s="39">
        <v>74</v>
      </c>
      <c r="G9" s="41">
        <v>22</v>
      </c>
      <c r="H9" s="41">
        <v>0</v>
      </c>
      <c r="I9" s="75">
        <v>0</v>
      </c>
      <c r="J9" s="41">
        <v>0</v>
      </c>
      <c r="K9" s="41">
        <v>7</v>
      </c>
      <c r="L9" s="41">
        <v>7</v>
      </c>
      <c r="M9" s="41">
        <v>18</v>
      </c>
      <c r="N9" s="41">
        <v>10</v>
      </c>
      <c r="O9" s="41">
        <v>15</v>
      </c>
      <c r="P9" s="41">
        <v>16</v>
      </c>
      <c r="Q9" s="41">
        <v>10</v>
      </c>
      <c r="R9" s="41">
        <v>10</v>
      </c>
      <c r="S9" s="94">
        <v>74</v>
      </c>
      <c r="T9" s="41">
        <v>10</v>
      </c>
      <c r="U9" s="41">
        <v>12</v>
      </c>
      <c r="W9" s="33" t="s">
        <v>23</v>
      </c>
      <c r="X9" s="35"/>
      <c r="Y9" s="35"/>
      <c r="Z9" s="35"/>
      <c r="AA9" s="35"/>
      <c r="AB9" s="42"/>
      <c r="AC9" s="35"/>
      <c r="AD9" s="35"/>
      <c r="AE9" s="35"/>
      <c r="AF9" s="35"/>
      <c r="AG9" s="35"/>
      <c r="AH9" s="42"/>
      <c r="AI9" s="35"/>
      <c r="AJ9" s="35"/>
      <c r="AK9" s="35"/>
      <c r="AL9" s="35"/>
      <c r="AM9" s="99"/>
    </row>
    <row r="10" spans="1:39" ht="14.25" customHeight="1">
      <c r="A10" s="38">
        <v>6</v>
      </c>
      <c r="B10" s="39" t="s">
        <v>60</v>
      </c>
      <c r="C10" s="39" t="s">
        <v>61</v>
      </c>
      <c r="D10" s="40" t="s">
        <v>62</v>
      </c>
      <c r="E10" s="39">
        <v>36</v>
      </c>
      <c r="G10" s="41">
        <v>30</v>
      </c>
      <c r="H10" s="41">
        <v>6</v>
      </c>
      <c r="I10" s="75">
        <v>7</v>
      </c>
      <c r="J10" s="93">
        <v>0</v>
      </c>
      <c r="K10" s="94">
        <v>32</v>
      </c>
      <c r="L10" s="41">
        <v>26</v>
      </c>
      <c r="M10" s="41">
        <v>29</v>
      </c>
      <c r="N10" s="41">
        <v>26</v>
      </c>
      <c r="O10" s="41">
        <v>29</v>
      </c>
      <c r="P10" s="41">
        <v>0</v>
      </c>
      <c r="Q10" s="41">
        <v>18</v>
      </c>
      <c r="R10" s="41">
        <v>24</v>
      </c>
      <c r="S10" s="41">
        <v>18</v>
      </c>
      <c r="T10" s="41">
        <v>27</v>
      </c>
      <c r="U10" s="41">
        <v>29</v>
      </c>
      <c r="W10" s="33" t="s">
        <v>24</v>
      </c>
      <c r="X10" s="35"/>
      <c r="Y10" s="43"/>
      <c r="Z10" s="35"/>
      <c r="AA10" s="35"/>
      <c r="AB10" s="35" t="s">
        <v>1</v>
      </c>
      <c r="AC10" s="43"/>
      <c r="AD10" s="35"/>
      <c r="AE10" s="35"/>
      <c r="AF10" s="35"/>
      <c r="AG10" s="43"/>
      <c r="AH10" s="35"/>
      <c r="AI10" s="35"/>
      <c r="AJ10" s="35"/>
      <c r="AK10" s="43"/>
      <c r="AL10" s="35"/>
      <c r="AM10" s="99"/>
    </row>
    <row r="11" spans="1:39" ht="14.25" customHeight="1">
      <c r="A11" s="38">
        <v>7</v>
      </c>
      <c r="B11" s="39" t="s">
        <v>63</v>
      </c>
      <c r="C11" s="39" t="s">
        <v>64</v>
      </c>
      <c r="D11" s="40" t="s">
        <v>65</v>
      </c>
      <c r="E11" s="39">
        <v>83</v>
      </c>
      <c r="G11" s="41">
        <v>80</v>
      </c>
      <c r="H11" s="41">
        <v>21</v>
      </c>
      <c r="I11" s="93">
        <v>0</v>
      </c>
      <c r="J11" s="41">
        <v>21</v>
      </c>
      <c r="K11" s="41">
        <v>21</v>
      </c>
      <c r="L11" s="41">
        <v>0</v>
      </c>
      <c r="M11" s="41">
        <v>83</v>
      </c>
      <c r="N11" s="41">
        <v>2</v>
      </c>
      <c r="O11" s="41">
        <v>83</v>
      </c>
      <c r="P11" s="41">
        <v>83</v>
      </c>
      <c r="Q11" s="41">
        <v>83</v>
      </c>
      <c r="R11" s="41">
        <v>21</v>
      </c>
      <c r="S11" s="41">
        <v>30</v>
      </c>
      <c r="T11" s="41">
        <v>24</v>
      </c>
      <c r="U11" s="41">
        <v>24</v>
      </c>
      <c r="W11" s="33" t="s">
        <v>25</v>
      </c>
      <c r="X11" s="35"/>
      <c r="Y11" s="35"/>
      <c r="Z11" s="36"/>
      <c r="AA11" s="35"/>
      <c r="AB11" s="35" t="s">
        <v>141</v>
      </c>
      <c r="AC11" s="35"/>
      <c r="AD11" s="36" t="s">
        <v>0</v>
      </c>
      <c r="AE11" s="35" t="s">
        <v>134</v>
      </c>
      <c r="AF11" s="36"/>
      <c r="AG11" s="35"/>
      <c r="AH11" s="35"/>
      <c r="AI11" s="35"/>
      <c r="AJ11" s="36"/>
      <c r="AK11" s="35"/>
      <c r="AL11" s="35"/>
      <c r="AM11" s="99"/>
    </row>
    <row r="12" spans="1:39" ht="14.25" customHeight="1">
      <c r="A12" s="38">
        <v>8</v>
      </c>
      <c r="B12" s="39" t="s">
        <v>66</v>
      </c>
      <c r="C12" s="39" t="s">
        <v>67</v>
      </c>
      <c r="D12" s="40" t="s">
        <v>68</v>
      </c>
      <c r="E12" s="39">
        <v>66</v>
      </c>
      <c r="G12" s="41">
        <v>60</v>
      </c>
      <c r="H12" s="41">
        <v>66</v>
      </c>
      <c r="I12" s="75">
        <v>66</v>
      </c>
      <c r="J12" s="41">
        <v>66</v>
      </c>
      <c r="K12" s="41">
        <v>63</v>
      </c>
      <c r="L12" s="41">
        <v>5</v>
      </c>
      <c r="M12" s="41">
        <v>60</v>
      </c>
      <c r="N12" s="41">
        <v>60</v>
      </c>
      <c r="O12" s="41">
        <v>60</v>
      </c>
      <c r="P12" s="41">
        <v>60</v>
      </c>
      <c r="Q12" s="41">
        <v>60</v>
      </c>
      <c r="R12" s="41">
        <v>60</v>
      </c>
      <c r="S12" s="41">
        <v>63</v>
      </c>
      <c r="T12" s="41">
        <v>66</v>
      </c>
      <c r="U12" s="41">
        <v>60</v>
      </c>
      <c r="W12" s="33" t="s">
        <v>26</v>
      </c>
      <c r="X12" s="34"/>
      <c r="Y12" s="35"/>
      <c r="Z12" s="35"/>
      <c r="AA12" s="45" t="s">
        <v>137</v>
      </c>
      <c r="AB12" s="35" t="s">
        <v>134</v>
      </c>
      <c r="AC12" s="35" t="s">
        <v>133</v>
      </c>
      <c r="AD12" s="35" t="s">
        <v>134</v>
      </c>
      <c r="AE12" s="42" t="s">
        <v>145</v>
      </c>
      <c r="AF12" s="35" t="s">
        <v>142</v>
      </c>
      <c r="AG12" s="35"/>
      <c r="AH12" s="35"/>
      <c r="AI12" s="36"/>
      <c r="AJ12" s="35"/>
      <c r="AK12" s="35"/>
      <c r="AL12" s="34"/>
      <c r="AM12" s="99"/>
    </row>
    <row r="13" spans="1:39" ht="14.25" customHeight="1">
      <c r="A13" s="38">
        <v>9</v>
      </c>
      <c r="B13" s="39" t="s">
        <v>70</v>
      </c>
      <c r="C13" s="39" t="s">
        <v>71</v>
      </c>
      <c r="D13" s="40" t="s">
        <v>72</v>
      </c>
      <c r="E13" s="39">
        <v>23</v>
      </c>
      <c r="G13" s="41">
        <v>0</v>
      </c>
      <c r="H13" s="41">
        <v>6</v>
      </c>
      <c r="I13" s="75">
        <v>0</v>
      </c>
      <c r="J13" s="41">
        <v>5</v>
      </c>
      <c r="K13" s="93">
        <v>0</v>
      </c>
      <c r="L13" s="41">
        <v>0</v>
      </c>
      <c r="M13" s="41">
        <v>16</v>
      </c>
      <c r="N13" s="41">
        <v>0</v>
      </c>
      <c r="O13" s="41">
        <v>14</v>
      </c>
      <c r="P13" s="41">
        <v>16</v>
      </c>
      <c r="Q13" s="41">
        <v>16</v>
      </c>
      <c r="R13" s="41">
        <v>12</v>
      </c>
      <c r="S13" s="94">
        <v>20</v>
      </c>
      <c r="T13" s="41">
        <v>17</v>
      </c>
      <c r="U13" s="41">
        <v>16</v>
      </c>
      <c r="W13" s="33" t="s">
        <v>27</v>
      </c>
      <c r="X13" s="35"/>
      <c r="Y13" s="35"/>
      <c r="Z13" s="36"/>
      <c r="AA13" s="35"/>
      <c r="AB13" s="35" t="s">
        <v>152</v>
      </c>
      <c r="AC13" s="35" t="s">
        <v>144</v>
      </c>
      <c r="AD13" s="36" t="s">
        <v>142</v>
      </c>
      <c r="AE13" s="35"/>
      <c r="AF13" s="36"/>
      <c r="AG13" s="35"/>
      <c r="AH13" s="35"/>
      <c r="AI13" s="35"/>
      <c r="AJ13" s="36"/>
      <c r="AK13" s="35"/>
      <c r="AL13" s="35"/>
      <c r="AM13" s="99"/>
    </row>
    <row r="14" spans="1:39" ht="14.25" customHeight="1">
      <c r="A14" s="38">
        <v>10</v>
      </c>
      <c r="B14" s="39" t="s">
        <v>69</v>
      </c>
      <c r="C14" s="39" t="s">
        <v>73</v>
      </c>
      <c r="D14" s="40" t="s">
        <v>74</v>
      </c>
      <c r="E14" s="39">
        <v>20</v>
      </c>
      <c r="G14" s="41">
        <v>14</v>
      </c>
      <c r="H14" s="41">
        <v>8</v>
      </c>
      <c r="I14" s="75">
        <v>8</v>
      </c>
      <c r="J14" s="41">
        <v>8</v>
      </c>
      <c r="K14" s="41">
        <v>8</v>
      </c>
      <c r="L14" s="41">
        <v>0</v>
      </c>
      <c r="M14" s="41">
        <v>12</v>
      </c>
      <c r="N14" s="41">
        <v>0</v>
      </c>
      <c r="O14" s="41">
        <v>14</v>
      </c>
      <c r="P14" s="41">
        <v>14</v>
      </c>
      <c r="Q14" s="41">
        <v>14</v>
      </c>
      <c r="R14" s="94">
        <v>17</v>
      </c>
      <c r="S14" s="41">
        <v>15</v>
      </c>
      <c r="T14" s="41">
        <v>11</v>
      </c>
      <c r="U14" s="41">
        <v>0</v>
      </c>
      <c r="W14" s="33" t="s">
        <v>28</v>
      </c>
      <c r="X14" s="35"/>
      <c r="Y14" s="43"/>
      <c r="Z14" s="35"/>
      <c r="AA14" s="35"/>
      <c r="AB14" s="35" t="s">
        <v>134</v>
      </c>
      <c r="AC14" s="43"/>
      <c r="AD14" s="35"/>
      <c r="AE14" s="35"/>
      <c r="AF14" s="35"/>
      <c r="AG14" s="43"/>
      <c r="AH14" s="35"/>
      <c r="AI14" s="35"/>
      <c r="AJ14" s="35"/>
      <c r="AK14" s="43"/>
      <c r="AL14" s="35" t="s">
        <v>136</v>
      </c>
      <c r="AM14" s="99"/>
    </row>
    <row r="15" spans="1:39" ht="14.25" customHeight="1">
      <c r="A15" s="38"/>
      <c r="B15" s="39"/>
      <c r="C15" s="39"/>
      <c r="D15" s="40"/>
      <c r="E15" s="39"/>
      <c r="G15" s="41"/>
      <c r="H15" s="41"/>
      <c r="I15" s="46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W15" s="33" t="s">
        <v>29</v>
      </c>
      <c r="X15" s="35"/>
      <c r="Y15" s="35"/>
      <c r="Z15" s="35"/>
      <c r="AA15" s="35" t="s">
        <v>149</v>
      </c>
      <c r="AB15" s="42" t="s">
        <v>140</v>
      </c>
      <c r="AC15" s="35"/>
      <c r="AD15" s="35"/>
      <c r="AE15" s="35"/>
      <c r="AF15" s="35"/>
      <c r="AG15" s="35"/>
      <c r="AH15" s="42"/>
      <c r="AI15" s="35"/>
      <c r="AJ15" s="35"/>
      <c r="AK15" s="35"/>
      <c r="AL15" s="35" t="s">
        <v>134</v>
      </c>
      <c r="AM15" s="99"/>
    </row>
    <row r="16" spans="1:39" ht="14.25" customHeight="1" thickBot="1">
      <c r="A16" s="113"/>
      <c r="B16" s="116" t="s">
        <v>162</v>
      </c>
      <c r="C16" s="114"/>
      <c r="D16" s="115"/>
      <c r="E16" s="111"/>
      <c r="F16" s="112"/>
      <c r="G16" s="94"/>
      <c r="H16" s="94"/>
      <c r="I16" s="110"/>
      <c r="J16" s="94"/>
      <c r="K16" s="94">
        <v>10</v>
      </c>
      <c r="L16" s="94"/>
      <c r="M16" s="94"/>
      <c r="N16" s="94"/>
      <c r="O16" s="94">
        <v>10</v>
      </c>
      <c r="P16" s="94"/>
      <c r="Q16" s="94"/>
      <c r="R16" s="94">
        <v>10</v>
      </c>
      <c r="S16" s="94">
        <v>20</v>
      </c>
      <c r="T16" s="94"/>
      <c r="U16" s="94"/>
      <c r="W16" s="33" t="s">
        <v>30</v>
      </c>
      <c r="X16" s="36" t="s">
        <v>146</v>
      </c>
      <c r="Y16" s="35"/>
      <c r="Z16" s="35"/>
      <c r="AA16" s="42" t="s">
        <v>134</v>
      </c>
      <c r="AB16" s="35" t="s">
        <v>153</v>
      </c>
      <c r="AC16" s="35"/>
      <c r="AD16" s="35"/>
      <c r="AE16" s="36"/>
      <c r="AF16" s="35"/>
      <c r="AG16" s="35"/>
      <c r="AH16" s="35"/>
      <c r="AI16" s="42"/>
      <c r="AJ16" s="35"/>
      <c r="AK16" s="35"/>
      <c r="AL16" s="36" t="s">
        <v>152</v>
      </c>
      <c r="AM16" s="99"/>
    </row>
    <row r="17" spans="1:39" ht="14.25" customHeight="1" thickBot="1">
      <c r="A17" s="48"/>
      <c r="B17" s="49"/>
      <c r="C17" s="96" t="s">
        <v>34</v>
      </c>
      <c r="D17" s="97"/>
      <c r="E17" s="50">
        <f>SUM(E5:E16)</f>
        <v>443</v>
      </c>
      <c r="G17" s="51">
        <f aca="true" t="shared" si="0" ref="G17:U17">SUM(G5:G16)</f>
        <v>328</v>
      </c>
      <c r="H17" s="51">
        <f t="shared" si="0"/>
        <v>150</v>
      </c>
      <c r="I17" s="51">
        <f t="shared" si="0"/>
        <v>140</v>
      </c>
      <c r="J17" s="51">
        <f t="shared" si="0"/>
        <v>162</v>
      </c>
      <c r="K17" s="51">
        <f t="shared" si="0"/>
        <v>191</v>
      </c>
      <c r="L17" s="51">
        <f t="shared" si="0"/>
        <v>110</v>
      </c>
      <c r="M17" s="51">
        <f t="shared" si="0"/>
        <v>350</v>
      </c>
      <c r="N17" s="51">
        <f t="shared" si="0"/>
        <v>150</v>
      </c>
      <c r="O17" s="51">
        <f t="shared" si="0"/>
        <v>349</v>
      </c>
      <c r="P17" s="51">
        <f t="shared" si="0"/>
        <v>289</v>
      </c>
      <c r="Q17" s="51">
        <f t="shared" si="0"/>
        <v>301</v>
      </c>
      <c r="R17" s="51">
        <f t="shared" si="0"/>
        <v>232</v>
      </c>
      <c r="S17" s="51">
        <f t="shared" si="0"/>
        <v>328</v>
      </c>
      <c r="T17" s="51">
        <f t="shared" si="0"/>
        <v>210</v>
      </c>
      <c r="U17" s="51">
        <f t="shared" si="0"/>
        <v>222</v>
      </c>
      <c r="W17" s="33" t="s">
        <v>31</v>
      </c>
      <c r="X17" s="35" t="s">
        <v>143</v>
      </c>
      <c r="Y17" s="35"/>
      <c r="Z17" s="42"/>
      <c r="AA17" s="35" t="s">
        <v>135</v>
      </c>
      <c r="AB17" s="35"/>
      <c r="AC17" s="35"/>
      <c r="AD17" s="36" t="s">
        <v>148</v>
      </c>
      <c r="AE17" s="35" t="s">
        <v>140</v>
      </c>
      <c r="AF17" s="36" t="s">
        <v>132</v>
      </c>
      <c r="AG17" s="35"/>
      <c r="AH17" s="35"/>
      <c r="AI17" s="35"/>
      <c r="AJ17" s="42"/>
      <c r="AK17" s="35"/>
      <c r="AL17" s="35" t="s">
        <v>134</v>
      </c>
      <c r="AM17" s="99"/>
    </row>
    <row r="18" spans="1:39" ht="14.25" customHeight="1" thickBot="1">
      <c r="A18" s="52"/>
      <c r="B18" s="53"/>
      <c r="C18" s="53"/>
      <c r="D18" s="53"/>
      <c r="E18" s="54"/>
      <c r="G18" s="55">
        <f aca="true" t="shared" si="1" ref="G18:U18">RANK(G17,$G17:$U17)</f>
        <v>3</v>
      </c>
      <c r="H18" s="55">
        <f t="shared" si="1"/>
        <v>12</v>
      </c>
      <c r="I18" s="55">
        <f t="shared" si="1"/>
        <v>14</v>
      </c>
      <c r="J18" s="55">
        <f t="shared" si="1"/>
        <v>11</v>
      </c>
      <c r="K18" s="55">
        <f t="shared" si="1"/>
        <v>10</v>
      </c>
      <c r="L18" s="55">
        <f t="shared" si="1"/>
        <v>15</v>
      </c>
      <c r="M18" s="55">
        <f t="shared" si="1"/>
        <v>1</v>
      </c>
      <c r="N18" s="55">
        <f t="shared" si="1"/>
        <v>12</v>
      </c>
      <c r="O18" s="55">
        <f t="shared" si="1"/>
        <v>2</v>
      </c>
      <c r="P18" s="55">
        <f t="shared" si="1"/>
        <v>6</v>
      </c>
      <c r="Q18" s="55">
        <f t="shared" si="1"/>
        <v>5</v>
      </c>
      <c r="R18" s="55">
        <f t="shared" si="1"/>
        <v>7</v>
      </c>
      <c r="S18" s="55">
        <f t="shared" si="1"/>
        <v>3</v>
      </c>
      <c r="T18" s="55">
        <f t="shared" si="1"/>
        <v>9</v>
      </c>
      <c r="U18" s="55">
        <f t="shared" si="1"/>
        <v>8</v>
      </c>
      <c r="W18" s="33" t="s">
        <v>32</v>
      </c>
      <c r="X18" s="35" t="s">
        <v>149</v>
      </c>
      <c r="Y18" s="42" t="s">
        <v>138</v>
      </c>
      <c r="Z18" s="35" t="s">
        <v>137</v>
      </c>
      <c r="AA18" s="35" t="s">
        <v>144</v>
      </c>
      <c r="AB18" s="35" t="s">
        <v>145</v>
      </c>
      <c r="AC18" s="43" t="s">
        <v>143</v>
      </c>
      <c r="AD18" s="35" t="s">
        <v>144</v>
      </c>
      <c r="AE18" s="35" t="s">
        <v>135</v>
      </c>
      <c r="AF18" s="35"/>
      <c r="AG18" s="43"/>
      <c r="AH18" s="35"/>
      <c r="AI18" s="35"/>
      <c r="AJ18" s="35"/>
      <c r="AK18" s="42"/>
      <c r="AL18" s="35" t="s">
        <v>145</v>
      </c>
      <c r="AM18" s="99"/>
    </row>
    <row r="19" spans="23:39" ht="14.25" customHeight="1">
      <c r="W19" s="33" t="s">
        <v>33</v>
      </c>
      <c r="X19" s="34" t="s">
        <v>134</v>
      </c>
      <c r="Y19" s="35"/>
      <c r="Z19" s="35"/>
      <c r="AA19" s="36" t="s">
        <v>136</v>
      </c>
      <c r="AB19" s="35"/>
      <c r="AC19" s="35"/>
      <c r="AD19" s="35"/>
      <c r="AE19" s="34" t="s">
        <v>143</v>
      </c>
      <c r="AF19" s="35" t="s">
        <v>132</v>
      </c>
      <c r="AG19" s="35" t="s">
        <v>138</v>
      </c>
      <c r="AH19" s="35" t="s">
        <v>145</v>
      </c>
      <c r="AI19" s="36" t="s">
        <v>145</v>
      </c>
      <c r="AJ19" s="47" t="s">
        <v>19</v>
      </c>
      <c r="AK19" s="35" t="s">
        <v>144</v>
      </c>
      <c r="AL19" s="34" t="s">
        <v>142</v>
      </c>
      <c r="AM19" s="99"/>
    </row>
    <row r="20" spans="2:39" ht="14.25" customHeight="1" thickBot="1">
      <c r="B20" s="87" t="s">
        <v>99</v>
      </c>
      <c r="G20" s="77">
        <f>G17/$E$17</f>
        <v>0.7404063205417607</v>
      </c>
      <c r="H20" s="77">
        <f aca="true" t="shared" si="2" ref="H20:M20">H17/$E$17</f>
        <v>0.33860045146726864</v>
      </c>
      <c r="I20" s="77">
        <f t="shared" si="2"/>
        <v>0.3160270880361174</v>
      </c>
      <c r="J20" s="77">
        <f t="shared" si="2"/>
        <v>0.3656884875846501</v>
      </c>
      <c r="K20" s="77">
        <f t="shared" si="2"/>
        <v>0.43115124153498874</v>
      </c>
      <c r="L20" s="77">
        <f t="shared" si="2"/>
        <v>0.24830699774266365</v>
      </c>
      <c r="M20" s="77">
        <f t="shared" si="2"/>
        <v>0.7900677200902935</v>
      </c>
      <c r="N20" s="77">
        <f aca="true" t="shared" si="3" ref="N20:U20">N17/$E$17</f>
        <v>0.33860045146726864</v>
      </c>
      <c r="O20" s="77">
        <f t="shared" si="3"/>
        <v>0.7878103837471784</v>
      </c>
      <c r="P20" s="77">
        <f t="shared" si="3"/>
        <v>0.6523702031602708</v>
      </c>
      <c r="Q20" s="77">
        <f t="shared" si="3"/>
        <v>0.6794582392776524</v>
      </c>
      <c r="R20" s="77">
        <f t="shared" si="3"/>
        <v>0.5237020316027088</v>
      </c>
      <c r="S20" s="77">
        <f t="shared" si="3"/>
        <v>0.7404063205417607</v>
      </c>
      <c r="T20" s="77">
        <f t="shared" si="3"/>
        <v>0.47404063205417607</v>
      </c>
      <c r="U20" s="77">
        <f t="shared" si="3"/>
        <v>0.5011286681715575</v>
      </c>
      <c r="W20" s="100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2"/>
    </row>
    <row r="21" ht="14.25" customHeight="1">
      <c r="B21" s="18" t="s">
        <v>100</v>
      </c>
    </row>
    <row r="22" spans="1:21" s="89" customFormat="1" ht="14.25" customHeight="1">
      <c r="A22" s="88"/>
      <c r="B22" s="18" t="s">
        <v>101</v>
      </c>
      <c r="C22" s="88"/>
      <c r="D22" s="88"/>
      <c r="E22" s="88"/>
      <c r="F22" s="88"/>
      <c r="G22" s="91">
        <v>37515</v>
      </c>
      <c r="H22" s="91">
        <v>37647</v>
      </c>
      <c r="I22" s="91">
        <v>37473</v>
      </c>
      <c r="J22" s="91">
        <v>37382</v>
      </c>
      <c r="K22" s="92">
        <v>2006</v>
      </c>
      <c r="L22" s="91">
        <v>38889</v>
      </c>
      <c r="M22" s="91">
        <v>37056</v>
      </c>
      <c r="N22" s="91">
        <v>38643</v>
      </c>
      <c r="O22" s="91">
        <v>37533</v>
      </c>
      <c r="P22" s="91">
        <v>38225</v>
      </c>
      <c r="Q22" s="91">
        <v>37571</v>
      </c>
      <c r="R22" s="91">
        <v>37712</v>
      </c>
      <c r="S22" s="91">
        <v>37770</v>
      </c>
      <c r="T22" s="91">
        <v>37307</v>
      </c>
      <c r="U22" s="91">
        <v>37280</v>
      </c>
    </row>
    <row r="23" spans="2:23" ht="14.25" customHeight="1">
      <c r="B23" s="18" t="s">
        <v>102</v>
      </c>
      <c r="G23" s="90" t="s">
        <v>150</v>
      </c>
      <c r="H23" s="90" t="s">
        <v>151</v>
      </c>
      <c r="I23" s="90" t="s">
        <v>151</v>
      </c>
      <c r="J23" s="90" t="s">
        <v>151</v>
      </c>
      <c r="K23" s="90" t="s">
        <v>151</v>
      </c>
      <c r="L23" s="90" t="s">
        <v>150</v>
      </c>
      <c r="M23" s="90" t="s">
        <v>150</v>
      </c>
      <c r="N23" s="90" t="s">
        <v>150</v>
      </c>
      <c r="O23" s="90" t="s">
        <v>150</v>
      </c>
      <c r="P23" s="90" t="s">
        <v>150</v>
      </c>
      <c r="Q23" s="90" t="s">
        <v>150</v>
      </c>
      <c r="R23" s="90" t="s">
        <v>150</v>
      </c>
      <c r="S23" s="90" t="s">
        <v>150</v>
      </c>
      <c r="T23" s="90" t="s">
        <v>151</v>
      </c>
      <c r="U23" s="90" t="s">
        <v>151</v>
      </c>
      <c r="W23" s="19" t="s">
        <v>12</v>
      </c>
    </row>
    <row r="24" ht="14.25" customHeight="1">
      <c r="D24" s="18" t="s">
        <v>12</v>
      </c>
    </row>
    <row r="25" spans="34:39" ht="14.25" customHeight="1">
      <c r="AH25" s="56"/>
      <c r="AI25" s="56"/>
      <c r="AJ25" s="56"/>
      <c r="AK25" s="56"/>
      <c r="AL25" s="56"/>
      <c r="AM25" s="56"/>
    </row>
    <row r="27" spans="5:20" ht="14.25" customHeight="1">
      <c r="E27" s="18" t="s">
        <v>154</v>
      </c>
      <c r="H27" s="19">
        <v>170</v>
      </c>
      <c r="J27" s="19">
        <v>175</v>
      </c>
      <c r="K27" s="19">
        <v>165</v>
      </c>
      <c r="L27" s="19">
        <v>111</v>
      </c>
      <c r="N27" s="19">
        <v>93</v>
      </c>
      <c r="S27" s="19">
        <v>310</v>
      </c>
      <c r="T27" s="19">
        <v>212</v>
      </c>
    </row>
    <row r="29" spans="8:20" ht="14.25" customHeight="1">
      <c r="H29" s="19">
        <v>20</v>
      </c>
      <c r="J29" s="19">
        <v>13</v>
      </c>
      <c r="K29" s="19">
        <v>-13</v>
      </c>
      <c r="L29" s="19">
        <v>1</v>
      </c>
      <c r="N29" s="19">
        <v>-57</v>
      </c>
      <c r="S29" s="19">
        <v>2</v>
      </c>
      <c r="T29" s="19">
        <v>2</v>
      </c>
    </row>
  </sheetData>
  <sheetProtection/>
  <mergeCells count="4">
    <mergeCell ref="C17:D17"/>
    <mergeCell ref="AM4:AM19"/>
    <mergeCell ref="W20:AM20"/>
    <mergeCell ref="C3:E3"/>
  </mergeCells>
  <conditionalFormatting sqref="AA5 AI5 AD7 AF7 X8 AE8 AL8 Z11 AD11 AF11 AJ11 AA12 AI12 Z13 AD13 AF13 AJ13 X16 AE16 AL16 AD17 AF17 AA19 AI19">
    <cfRule type="cellIs" priority="1" dxfId="1" operator="notEqual" stopIfTrue="1">
      <formula>0</formula>
    </cfRule>
    <cfRule type="cellIs" priority="2" dxfId="8" operator="equal" stopIfTrue="1">
      <formula>0</formula>
    </cfRule>
  </conditionalFormatting>
  <conditionalFormatting sqref="AC6 AG6 Y10 AC10 AG10 AK10 Y14 AC14 AG14 AK14 AC18 AG18">
    <cfRule type="cellIs" priority="3" dxfId="1" operator="notEqual" stopIfTrue="1">
      <formula>0</formula>
    </cfRule>
    <cfRule type="cellIs" priority="4" dxfId="6" operator="equal" stopIfTrue="1">
      <formula>0</formula>
    </cfRule>
  </conditionalFormatting>
  <conditionalFormatting sqref="Y5:Z5 Z6 X6:X7 X9:X11 X13:X15 X17:X18 Y19:Z19 AB19:AD19 Y7:Y9 Y11:Y13 Y15:Y17 Z18 Z14:Z16 Z12 Z8:Z10 AA9:AA11 AA6:AA7 AA13:AA15 AA17:AA18 AB16:AB18 AB10:AB14 AB5:AB8 AC5:AD5 AC7:AC9 AC11:AC13 AC15:AC17 AD18 AE17:AE18 AD14:AD16 AD12 AD8:AD10 AD6 AE6:AE7 AE9:AE11 AE13:AE15 AF5:AF6 AF8:AF10 AF12 AF14:AF16 AF18:AF19 AG15:AG17 AG19 AG5 AG7:AG9 AG11:AG13 AH5:AH8 AH10:AH14 AH16:AH19 AI6:AI7 AI9:AI11 AI13:AI15 AI17:AI18 AJ5:AJ6 AJ8:AJ10 AJ12 AJ14:AJ16 AJ18:AJ19 AK5 AK7:AK9 AK11:AK13 AK15:AK17 AK19 AL13:AL15 AL17:AL18 AL9:AL11 AL6:AL7">
    <cfRule type="cellIs" priority="5" dxfId="1" operator="notEqual" stopIfTrue="1">
      <formula>0</formula>
    </cfRule>
    <cfRule type="cellIs" priority="6" dxfId="4" operator="equal" stopIfTrue="1">
      <formula>0</formula>
    </cfRule>
  </conditionalFormatting>
  <conditionalFormatting sqref="Y6 Z7 AA8 AB9 AB15 AA16 Z17 Y18 AH9 AI8 AJ7 AK6 AH15 AI16 AJ17 AK18 AE12">
    <cfRule type="cellIs" priority="7" dxfId="1" operator="notEqual" stopIfTrue="1">
      <formula>0</formula>
    </cfRule>
    <cfRule type="cellIs" priority="8" dxfId="2" operator="equal" stopIfTrue="1">
      <formula>0</formula>
    </cfRule>
  </conditionalFormatting>
  <conditionalFormatting sqref="X5 X12 X19 AE19 AL19 AL12 AL5 AE5">
    <cfRule type="cellIs" priority="9" dxfId="1" operator="notEqual" stopIfTrue="1">
      <formula>0</formula>
    </cfRule>
    <cfRule type="cellIs" priority="10" dxfId="0" operator="equal" stopIfTrue="1">
      <formula>0</formula>
    </cfRule>
  </conditionalFormatting>
  <printOptions/>
  <pageMargins left="0.7" right="0.5" top="1" bottom="1" header="0.5" footer="0.5"/>
  <pageSetup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6"/>
  <sheetViews>
    <sheetView tabSelected="1" zoomScale="102" zoomScaleNormal="102" zoomScalePageLayoutView="0" workbookViewId="0" topLeftCell="A1">
      <pane xSplit="5" topLeftCell="F1" activePane="topRight" state="frozen"/>
      <selection pane="topLeft" activeCell="A1" sqref="A1"/>
      <selection pane="topRight" activeCell="B20" sqref="B20:B22"/>
    </sheetView>
  </sheetViews>
  <sheetFormatPr defaultColWidth="9.140625" defaultRowHeight="14.25" customHeight="1"/>
  <cols>
    <col min="1" max="1" width="3.28125" style="18" customWidth="1"/>
    <col min="2" max="2" width="8.57421875" style="18" customWidth="1"/>
    <col min="3" max="3" width="4.140625" style="18" customWidth="1"/>
    <col min="4" max="4" width="8.7109375" style="18" customWidth="1"/>
    <col min="5" max="5" width="5.8515625" style="18" customWidth="1"/>
    <col min="6" max="6" width="1.8515625" style="19" customWidth="1"/>
    <col min="7" max="21" width="6.28125" style="19" customWidth="1"/>
    <col min="22" max="22" width="1.1484375" style="19" customWidth="1"/>
    <col min="23" max="39" width="2.7109375" style="19" customWidth="1"/>
    <col min="40" max="40" width="3.00390625" style="19" customWidth="1"/>
    <col min="41" max="16384" width="9.140625" style="19" customWidth="1"/>
  </cols>
  <sheetData>
    <row r="1" spans="1:21" s="16" customFormat="1" ht="14.25" customHeight="1">
      <c r="A1" s="14" t="s">
        <v>44</v>
      </c>
      <c r="B1" s="15"/>
      <c r="C1" s="15"/>
      <c r="D1" s="15"/>
      <c r="E1" s="15"/>
      <c r="G1" s="14" t="s">
        <v>4</v>
      </c>
      <c r="I1" s="17"/>
      <c r="J1" s="14"/>
      <c r="K1" s="17"/>
      <c r="L1" s="17"/>
      <c r="M1" s="17"/>
      <c r="N1" s="14"/>
      <c r="O1" s="17"/>
      <c r="P1" s="17"/>
      <c r="Q1" s="17"/>
      <c r="R1" s="14"/>
      <c r="S1" s="17"/>
      <c r="T1" s="17"/>
      <c r="U1" s="17"/>
    </row>
    <row r="2" spans="7:23" ht="14.25" customHeight="1" thickBot="1">
      <c r="G2" s="82"/>
      <c r="H2" s="82" t="s">
        <v>85</v>
      </c>
      <c r="I2" s="82" t="s">
        <v>85</v>
      </c>
      <c r="J2" s="82" t="s">
        <v>85</v>
      </c>
      <c r="K2" s="82" t="s">
        <v>85</v>
      </c>
      <c r="L2" s="82"/>
      <c r="M2" s="82"/>
      <c r="N2" s="82"/>
      <c r="O2" s="82"/>
      <c r="P2" s="82"/>
      <c r="Q2" s="82"/>
      <c r="R2" s="82"/>
      <c r="S2" s="82"/>
      <c r="T2" s="82" t="s">
        <v>85</v>
      </c>
      <c r="U2" s="82" t="s">
        <v>85</v>
      </c>
      <c r="W2" s="19" t="s">
        <v>12</v>
      </c>
    </row>
    <row r="3" spans="1:39" ht="32.25" customHeight="1" thickBot="1">
      <c r="A3" s="20" t="s">
        <v>13</v>
      </c>
      <c r="B3" s="21" t="s">
        <v>14</v>
      </c>
      <c r="C3" s="103" t="s">
        <v>15</v>
      </c>
      <c r="D3" s="103"/>
      <c r="E3" s="104"/>
      <c r="F3" s="22"/>
      <c r="G3" s="106" t="s">
        <v>98</v>
      </c>
      <c r="H3" s="106" t="s">
        <v>75</v>
      </c>
      <c r="I3" s="106" t="s">
        <v>76</v>
      </c>
      <c r="J3" s="106" t="s">
        <v>155</v>
      </c>
      <c r="K3" s="106" t="s">
        <v>77</v>
      </c>
      <c r="L3" s="106" t="s">
        <v>78</v>
      </c>
      <c r="M3" s="106" t="s">
        <v>79</v>
      </c>
      <c r="N3" s="106" t="s">
        <v>80</v>
      </c>
      <c r="O3" s="106" t="s">
        <v>81</v>
      </c>
      <c r="P3" s="106" t="s">
        <v>96</v>
      </c>
      <c r="Q3" s="106" t="s">
        <v>97</v>
      </c>
      <c r="R3" s="106" t="s">
        <v>156</v>
      </c>
      <c r="S3" s="106" t="s">
        <v>82</v>
      </c>
      <c r="T3" s="106" t="s">
        <v>83</v>
      </c>
      <c r="U3" s="106" t="s">
        <v>84</v>
      </c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ht="14.25" customHeight="1" thickBot="1">
      <c r="A4" s="23"/>
      <c r="B4" s="24"/>
      <c r="C4" s="25" t="s">
        <v>16</v>
      </c>
      <c r="D4" s="25" t="s">
        <v>17</v>
      </c>
      <c r="E4" s="26" t="s">
        <v>18</v>
      </c>
      <c r="G4" s="76">
        <v>1</v>
      </c>
      <c r="H4" s="76">
        <v>2</v>
      </c>
      <c r="I4" s="76">
        <v>3</v>
      </c>
      <c r="J4" s="76">
        <v>4</v>
      </c>
      <c r="K4" s="76">
        <v>5</v>
      </c>
      <c r="L4" s="76">
        <v>6</v>
      </c>
      <c r="M4" s="76">
        <v>7</v>
      </c>
      <c r="N4" s="76">
        <v>8</v>
      </c>
      <c r="O4" s="76">
        <v>9</v>
      </c>
      <c r="P4" s="76">
        <v>10</v>
      </c>
      <c r="Q4" s="76">
        <v>11</v>
      </c>
      <c r="R4" s="76">
        <v>12</v>
      </c>
      <c r="S4" s="76">
        <v>13</v>
      </c>
      <c r="T4" s="76">
        <v>14</v>
      </c>
      <c r="U4" s="76">
        <v>15</v>
      </c>
      <c r="W4" s="27"/>
      <c r="X4" s="28">
        <v>1</v>
      </c>
      <c r="Y4" s="28">
        <v>2</v>
      </c>
      <c r="Z4" s="28">
        <v>3</v>
      </c>
      <c r="AA4" s="28">
        <v>4</v>
      </c>
      <c r="AB4" s="28">
        <v>5</v>
      </c>
      <c r="AC4" s="28">
        <v>6</v>
      </c>
      <c r="AD4" s="28">
        <v>7</v>
      </c>
      <c r="AE4" s="28">
        <v>8</v>
      </c>
      <c r="AF4" s="28">
        <v>9</v>
      </c>
      <c r="AG4" s="28">
        <v>10</v>
      </c>
      <c r="AH4" s="28">
        <v>11</v>
      </c>
      <c r="AI4" s="28">
        <v>12</v>
      </c>
      <c r="AJ4" s="28">
        <v>13</v>
      </c>
      <c r="AK4" s="28">
        <v>14</v>
      </c>
      <c r="AL4" s="28">
        <v>15</v>
      </c>
      <c r="AM4" s="98"/>
    </row>
    <row r="5" spans="1:39" ht="14.25" customHeight="1">
      <c r="A5" s="29">
        <v>1</v>
      </c>
      <c r="B5" s="30" t="s">
        <v>103</v>
      </c>
      <c r="C5" s="30" t="s">
        <v>46</v>
      </c>
      <c r="D5" s="31" t="s">
        <v>104</v>
      </c>
      <c r="E5" s="30">
        <v>74</v>
      </c>
      <c r="G5" s="32">
        <v>74</v>
      </c>
      <c r="H5" s="32">
        <v>74</v>
      </c>
      <c r="I5" s="74">
        <v>74</v>
      </c>
      <c r="J5" s="32">
        <v>74</v>
      </c>
      <c r="K5" s="32">
        <v>0</v>
      </c>
      <c r="L5" s="32">
        <v>8</v>
      </c>
      <c r="M5" s="32">
        <v>74</v>
      </c>
      <c r="N5" s="32">
        <v>74</v>
      </c>
      <c r="O5" s="32">
        <v>74</v>
      </c>
      <c r="P5" s="32">
        <v>74</v>
      </c>
      <c r="Q5" s="32">
        <v>74</v>
      </c>
      <c r="R5" s="32">
        <v>74</v>
      </c>
      <c r="S5" s="32">
        <v>74</v>
      </c>
      <c r="T5" s="32">
        <v>74</v>
      </c>
      <c r="U5" s="32">
        <v>74</v>
      </c>
      <c r="W5" s="33" t="s">
        <v>19</v>
      </c>
      <c r="X5" s="34"/>
      <c r="Y5" s="35"/>
      <c r="Z5" s="35"/>
      <c r="AA5" s="36"/>
      <c r="AB5" s="35"/>
      <c r="AC5" s="37" t="s">
        <v>145</v>
      </c>
      <c r="AD5" s="35" t="s">
        <v>134</v>
      </c>
      <c r="AE5" s="34" t="s">
        <v>135</v>
      </c>
      <c r="AF5" s="35" t="s">
        <v>1</v>
      </c>
      <c r="AG5" s="35" t="s">
        <v>143</v>
      </c>
      <c r="AH5" s="35" t="s">
        <v>146</v>
      </c>
      <c r="AI5" s="36" t="s">
        <v>134</v>
      </c>
      <c r="AJ5" s="35"/>
      <c r="AK5" s="35"/>
      <c r="AL5" s="34"/>
      <c r="AM5" s="99"/>
    </row>
    <row r="6" spans="1:39" ht="14.25" customHeight="1">
      <c r="A6" s="38">
        <v>2</v>
      </c>
      <c r="B6" s="39" t="s">
        <v>105</v>
      </c>
      <c r="C6" s="39" t="s">
        <v>106</v>
      </c>
      <c r="D6" s="40" t="s">
        <v>107</v>
      </c>
      <c r="E6" s="39">
        <v>30</v>
      </c>
      <c r="G6" s="41">
        <v>30</v>
      </c>
      <c r="H6" s="41">
        <v>0</v>
      </c>
      <c r="I6" s="75">
        <v>29</v>
      </c>
      <c r="J6" s="41">
        <v>26</v>
      </c>
      <c r="K6" s="41">
        <v>29</v>
      </c>
      <c r="L6" s="41">
        <v>0</v>
      </c>
      <c r="M6" s="41">
        <v>30</v>
      </c>
      <c r="N6" s="41">
        <v>30</v>
      </c>
      <c r="O6" s="41">
        <v>30</v>
      </c>
      <c r="P6" s="41">
        <v>30</v>
      </c>
      <c r="Q6" s="41">
        <v>30</v>
      </c>
      <c r="R6" s="41">
        <v>15</v>
      </c>
      <c r="S6" s="41">
        <v>30</v>
      </c>
      <c r="T6" s="41">
        <v>9</v>
      </c>
      <c r="U6" s="41">
        <v>8</v>
      </c>
      <c r="W6" s="33" t="s">
        <v>20</v>
      </c>
      <c r="X6" s="35"/>
      <c r="Y6" s="42"/>
      <c r="Z6" s="35"/>
      <c r="AA6" s="35"/>
      <c r="AB6" s="35"/>
      <c r="AC6" s="43"/>
      <c r="AD6" s="35"/>
      <c r="AE6" s="35"/>
      <c r="AF6" s="35" t="s">
        <v>141</v>
      </c>
      <c r="AG6" s="43"/>
      <c r="AH6" s="35"/>
      <c r="AI6" s="35"/>
      <c r="AJ6" s="35"/>
      <c r="AK6" s="42"/>
      <c r="AL6" s="35"/>
      <c r="AM6" s="99"/>
    </row>
    <row r="7" spans="1:39" ht="14.25" customHeight="1">
      <c r="A7" s="38">
        <v>3</v>
      </c>
      <c r="B7" s="39" t="s">
        <v>108</v>
      </c>
      <c r="C7" s="39" t="s">
        <v>109</v>
      </c>
      <c r="D7" s="40" t="s">
        <v>110</v>
      </c>
      <c r="E7" s="39">
        <v>65</v>
      </c>
      <c r="G7" s="41">
        <v>22</v>
      </c>
      <c r="H7" s="41">
        <v>65</v>
      </c>
      <c r="I7" s="75">
        <v>0</v>
      </c>
      <c r="J7" s="41">
        <v>65</v>
      </c>
      <c r="K7" s="41">
        <v>22</v>
      </c>
      <c r="L7" s="41">
        <v>15</v>
      </c>
      <c r="M7" s="41">
        <v>65</v>
      </c>
      <c r="N7" s="41">
        <v>17</v>
      </c>
      <c r="O7" s="41">
        <v>22</v>
      </c>
      <c r="P7" s="41">
        <v>22</v>
      </c>
      <c r="Q7" s="41">
        <v>16</v>
      </c>
      <c r="R7" s="41">
        <v>22</v>
      </c>
      <c r="S7" s="41">
        <v>22</v>
      </c>
      <c r="T7" s="41">
        <v>9</v>
      </c>
      <c r="U7" s="41">
        <v>17</v>
      </c>
      <c r="W7" s="33" t="s">
        <v>21</v>
      </c>
      <c r="X7" s="35"/>
      <c r="Y7" s="35"/>
      <c r="Z7" s="42"/>
      <c r="AA7" s="35"/>
      <c r="AB7" s="35"/>
      <c r="AC7" s="35"/>
      <c r="AD7" s="36"/>
      <c r="AE7" s="35"/>
      <c r="AF7" s="36" t="s">
        <v>138</v>
      </c>
      <c r="AG7" s="35"/>
      <c r="AH7" s="35" t="s">
        <v>137</v>
      </c>
      <c r="AI7" s="35"/>
      <c r="AJ7" s="42" t="s">
        <v>140</v>
      </c>
      <c r="AK7" s="35"/>
      <c r="AL7" s="35"/>
      <c r="AM7" s="99"/>
    </row>
    <row r="8" spans="1:39" ht="14.25" customHeight="1">
      <c r="A8" s="38">
        <v>4</v>
      </c>
      <c r="B8" s="39" t="s">
        <v>111</v>
      </c>
      <c r="C8" s="39" t="s">
        <v>112</v>
      </c>
      <c r="D8" s="40" t="s">
        <v>113</v>
      </c>
      <c r="E8" s="39">
        <v>40</v>
      </c>
      <c r="G8" s="94">
        <v>30</v>
      </c>
      <c r="H8" s="41">
        <v>0</v>
      </c>
      <c r="I8" s="75">
        <v>26</v>
      </c>
      <c r="J8" s="41">
        <v>12</v>
      </c>
      <c r="K8" s="41">
        <v>0</v>
      </c>
      <c r="L8" s="93">
        <v>27</v>
      </c>
      <c r="M8" s="41">
        <v>29</v>
      </c>
      <c r="N8" s="41">
        <v>21</v>
      </c>
      <c r="O8" s="41">
        <v>26</v>
      </c>
      <c r="P8" s="41">
        <v>29</v>
      </c>
      <c r="Q8" s="41">
        <v>29</v>
      </c>
      <c r="R8" s="41">
        <v>0</v>
      </c>
      <c r="S8" s="41">
        <v>26</v>
      </c>
      <c r="T8" s="41">
        <v>0</v>
      </c>
      <c r="U8" s="41">
        <v>0</v>
      </c>
      <c r="W8" s="33" t="s">
        <v>22</v>
      </c>
      <c r="X8" s="36"/>
      <c r="Y8" s="35"/>
      <c r="Z8" s="35"/>
      <c r="AA8" s="42"/>
      <c r="AB8" s="35"/>
      <c r="AC8" s="35" t="s">
        <v>137</v>
      </c>
      <c r="AD8" s="35"/>
      <c r="AE8" s="36" t="s">
        <v>0</v>
      </c>
      <c r="AF8" s="35" t="s">
        <v>140</v>
      </c>
      <c r="AG8" s="35" t="s">
        <v>136</v>
      </c>
      <c r="AH8" s="35" t="s">
        <v>143</v>
      </c>
      <c r="AI8" s="42" t="s">
        <v>144</v>
      </c>
      <c r="AJ8" s="35" t="s">
        <v>135</v>
      </c>
      <c r="AK8" s="35"/>
      <c r="AL8" s="36"/>
      <c r="AM8" s="99"/>
    </row>
    <row r="9" spans="1:39" ht="14.25" customHeight="1">
      <c r="A9" s="38">
        <v>5</v>
      </c>
      <c r="B9" s="39" t="s">
        <v>114</v>
      </c>
      <c r="C9" s="39" t="s">
        <v>115</v>
      </c>
      <c r="D9" s="40" t="s">
        <v>116</v>
      </c>
      <c r="E9" s="39">
        <v>39</v>
      </c>
      <c r="G9" s="41">
        <v>28</v>
      </c>
      <c r="H9" s="41">
        <v>27</v>
      </c>
      <c r="I9" s="75">
        <v>0</v>
      </c>
      <c r="J9" s="41">
        <v>0</v>
      </c>
      <c r="K9" s="41">
        <v>12</v>
      </c>
      <c r="L9" s="41">
        <v>21</v>
      </c>
      <c r="M9" s="41">
        <v>28</v>
      </c>
      <c r="N9" s="41">
        <v>28</v>
      </c>
      <c r="O9" s="41">
        <v>26</v>
      </c>
      <c r="P9" s="41">
        <v>25</v>
      </c>
      <c r="Q9" s="41">
        <v>25</v>
      </c>
      <c r="R9" s="94">
        <v>30</v>
      </c>
      <c r="S9" s="41">
        <v>25</v>
      </c>
      <c r="T9" s="41">
        <v>12</v>
      </c>
      <c r="U9" s="93">
        <v>25</v>
      </c>
      <c r="W9" s="33" t="s">
        <v>23</v>
      </c>
      <c r="X9" s="35"/>
      <c r="Y9" s="35"/>
      <c r="Z9" s="35"/>
      <c r="AA9" s="35"/>
      <c r="AB9" s="42"/>
      <c r="AC9" s="35" t="s">
        <v>138</v>
      </c>
      <c r="AD9" s="35"/>
      <c r="AE9" s="35"/>
      <c r="AF9" s="35" t="s">
        <v>134</v>
      </c>
      <c r="AG9" s="35"/>
      <c r="AH9" s="42" t="s">
        <v>142</v>
      </c>
      <c r="AI9" s="35"/>
      <c r="AJ9" s="35" t="s">
        <v>144</v>
      </c>
      <c r="AK9" s="35"/>
      <c r="AL9" s="35"/>
      <c r="AM9" s="99"/>
    </row>
    <row r="10" spans="1:39" ht="14.25" customHeight="1">
      <c r="A10" s="38">
        <v>6</v>
      </c>
      <c r="B10" s="39" t="s">
        <v>117</v>
      </c>
      <c r="C10" s="39" t="s">
        <v>118</v>
      </c>
      <c r="D10" s="40" t="s">
        <v>119</v>
      </c>
      <c r="E10" s="39">
        <v>61</v>
      </c>
      <c r="G10" s="41">
        <v>39</v>
      </c>
      <c r="H10" s="41">
        <v>30</v>
      </c>
      <c r="I10" s="75">
        <v>27</v>
      </c>
      <c r="J10" s="41">
        <v>30</v>
      </c>
      <c r="K10" s="41">
        <v>0</v>
      </c>
      <c r="L10" s="41">
        <v>21</v>
      </c>
      <c r="M10" s="41">
        <v>39</v>
      </c>
      <c r="N10" s="41">
        <v>39</v>
      </c>
      <c r="O10" s="41">
        <v>36</v>
      </c>
      <c r="P10" s="41">
        <v>39</v>
      </c>
      <c r="Q10" s="41">
        <v>39</v>
      </c>
      <c r="R10" s="94">
        <v>41</v>
      </c>
      <c r="S10" s="41">
        <v>32</v>
      </c>
      <c r="T10" s="41">
        <v>0</v>
      </c>
      <c r="U10" s="41">
        <v>32</v>
      </c>
      <c r="W10" s="33" t="s">
        <v>24</v>
      </c>
      <c r="X10" s="35"/>
      <c r="Y10" s="43"/>
      <c r="Z10" s="35"/>
      <c r="AA10" s="35"/>
      <c r="AB10" s="35"/>
      <c r="AC10" s="43" t="s">
        <v>139</v>
      </c>
      <c r="AD10" s="35"/>
      <c r="AE10" s="35"/>
      <c r="AF10" s="35" t="s">
        <v>142</v>
      </c>
      <c r="AG10" s="43"/>
      <c r="AH10" s="35" t="s">
        <v>144</v>
      </c>
      <c r="AI10" s="35" t="s">
        <v>133</v>
      </c>
      <c r="AJ10" s="35" t="s">
        <v>134</v>
      </c>
      <c r="AK10" s="43"/>
      <c r="AL10" s="35"/>
      <c r="AM10" s="99"/>
    </row>
    <row r="11" spans="1:39" ht="14.25" customHeight="1">
      <c r="A11" s="38">
        <v>7</v>
      </c>
      <c r="B11" s="39" t="s">
        <v>120</v>
      </c>
      <c r="C11" s="39" t="s">
        <v>121</v>
      </c>
      <c r="D11" s="40" t="s">
        <v>122</v>
      </c>
      <c r="E11" s="39">
        <v>33</v>
      </c>
      <c r="G11" s="41">
        <v>25</v>
      </c>
      <c r="H11" s="41">
        <v>0</v>
      </c>
      <c r="I11" s="75">
        <v>11</v>
      </c>
      <c r="J11" s="41">
        <v>17</v>
      </c>
      <c r="K11" s="41">
        <v>12</v>
      </c>
      <c r="L11" s="41">
        <v>17</v>
      </c>
      <c r="M11" s="41">
        <v>24</v>
      </c>
      <c r="N11" s="41">
        <v>24</v>
      </c>
      <c r="O11" s="41">
        <v>25</v>
      </c>
      <c r="P11" s="41">
        <v>0</v>
      </c>
      <c r="Q11" s="41">
        <v>0</v>
      </c>
      <c r="R11" s="41">
        <v>0</v>
      </c>
      <c r="S11" s="41">
        <v>12</v>
      </c>
      <c r="T11" s="41">
        <v>18</v>
      </c>
      <c r="U11" s="41">
        <v>13</v>
      </c>
      <c r="W11" s="33" t="s">
        <v>25</v>
      </c>
      <c r="X11" s="35"/>
      <c r="Y11" s="35"/>
      <c r="Z11" s="36"/>
      <c r="AA11" s="35"/>
      <c r="AB11" s="35"/>
      <c r="AC11" s="35" t="s">
        <v>140</v>
      </c>
      <c r="AD11" s="36"/>
      <c r="AE11" s="35"/>
      <c r="AF11" s="36" t="s">
        <v>142</v>
      </c>
      <c r="AG11" s="35"/>
      <c r="AH11" s="35" t="s">
        <v>145</v>
      </c>
      <c r="AI11" s="35" t="s">
        <v>134</v>
      </c>
      <c r="AJ11" s="36" t="s">
        <v>147</v>
      </c>
      <c r="AK11" s="35"/>
      <c r="AL11" s="35"/>
      <c r="AM11" s="99"/>
    </row>
    <row r="12" spans="1:39" ht="14.25" customHeight="1">
      <c r="A12" s="38">
        <v>8</v>
      </c>
      <c r="B12" s="39" t="s">
        <v>123</v>
      </c>
      <c r="C12" s="39" t="s">
        <v>124</v>
      </c>
      <c r="D12" s="40" t="s">
        <v>125</v>
      </c>
      <c r="E12" s="39">
        <v>78</v>
      </c>
      <c r="G12" s="41">
        <v>24</v>
      </c>
      <c r="H12" s="41">
        <v>8</v>
      </c>
      <c r="I12" s="75">
        <v>8</v>
      </c>
      <c r="J12" s="41">
        <v>8</v>
      </c>
      <c r="K12" s="41">
        <v>16</v>
      </c>
      <c r="L12" s="41">
        <v>16</v>
      </c>
      <c r="M12" s="41">
        <v>76</v>
      </c>
      <c r="N12" s="41">
        <v>14</v>
      </c>
      <c r="O12" s="41">
        <v>76</v>
      </c>
      <c r="P12" s="41">
        <v>76</v>
      </c>
      <c r="Q12" s="41">
        <v>76</v>
      </c>
      <c r="R12" s="41">
        <v>76</v>
      </c>
      <c r="S12" s="41">
        <v>76</v>
      </c>
      <c r="T12" s="41"/>
      <c r="U12" s="41"/>
      <c r="W12" s="33" t="s">
        <v>26</v>
      </c>
      <c r="X12" s="34"/>
      <c r="Y12" s="35"/>
      <c r="Z12" s="35"/>
      <c r="AA12" s="45" t="s">
        <v>132</v>
      </c>
      <c r="AB12" s="35" t="s">
        <v>133</v>
      </c>
      <c r="AC12" s="35" t="s">
        <v>134</v>
      </c>
      <c r="AD12" s="35" t="s">
        <v>135</v>
      </c>
      <c r="AE12" s="42" t="s">
        <v>135</v>
      </c>
      <c r="AF12" s="35" t="s">
        <v>134</v>
      </c>
      <c r="AG12" s="35" t="s">
        <v>136</v>
      </c>
      <c r="AH12" s="35" t="s">
        <v>143</v>
      </c>
      <c r="AI12" s="36" t="s">
        <v>144</v>
      </c>
      <c r="AJ12" s="35"/>
      <c r="AK12" s="35"/>
      <c r="AL12" s="34"/>
      <c r="AM12" s="99"/>
    </row>
    <row r="13" spans="1:39" ht="14.25" customHeight="1">
      <c r="A13" s="38">
        <v>9</v>
      </c>
      <c r="B13" s="39" t="s">
        <v>126</v>
      </c>
      <c r="C13" s="39" t="s">
        <v>127</v>
      </c>
      <c r="D13" s="40" t="s">
        <v>128</v>
      </c>
      <c r="E13" s="39">
        <v>36</v>
      </c>
      <c r="G13" s="41">
        <v>30</v>
      </c>
      <c r="H13" s="41">
        <v>26</v>
      </c>
      <c r="I13" s="75">
        <v>26</v>
      </c>
      <c r="J13" s="41">
        <v>16</v>
      </c>
      <c r="K13" s="41">
        <v>30</v>
      </c>
      <c r="L13" s="41">
        <v>0</v>
      </c>
      <c r="M13" s="41">
        <v>30</v>
      </c>
      <c r="N13" s="41">
        <v>30</v>
      </c>
      <c r="O13" s="41">
        <v>30</v>
      </c>
      <c r="P13" s="41">
        <v>26</v>
      </c>
      <c r="Q13" s="41">
        <v>26</v>
      </c>
      <c r="R13" s="94">
        <v>32</v>
      </c>
      <c r="S13" s="41">
        <v>0</v>
      </c>
      <c r="T13" s="41"/>
      <c r="U13" s="41"/>
      <c r="W13" s="33" t="s">
        <v>27</v>
      </c>
      <c r="X13" s="35"/>
      <c r="Y13" s="35"/>
      <c r="Z13" s="36"/>
      <c r="AA13" s="35"/>
      <c r="AB13" s="35"/>
      <c r="AC13" s="35" t="s">
        <v>136</v>
      </c>
      <c r="AD13" s="36"/>
      <c r="AE13" s="35"/>
      <c r="AF13" s="36"/>
      <c r="AG13" s="35"/>
      <c r="AH13" s="35" t="s">
        <v>133</v>
      </c>
      <c r="AI13" s="35"/>
      <c r="AJ13" s="36"/>
      <c r="AK13" s="35"/>
      <c r="AL13" s="35"/>
      <c r="AM13" s="99"/>
    </row>
    <row r="14" spans="1:39" ht="14.25" customHeight="1">
      <c r="A14" s="38">
        <v>10</v>
      </c>
      <c r="B14" s="39" t="s">
        <v>129</v>
      </c>
      <c r="C14" s="39" t="s">
        <v>130</v>
      </c>
      <c r="D14" s="40" t="s">
        <v>131</v>
      </c>
      <c r="E14" s="39">
        <v>31</v>
      </c>
      <c r="G14" s="41">
        <v>14</v>
      </c>
      <c r="H14" s="41">
        <v>14</v>
      </c>
      <c r="I14" s="75">
        <v>14</v>
      </c>
      <c r="J14" s="41">
        <v>0</v>
      </c>
      <c r="K14" s="41">
        <v>12</v>
      </c>
      <c r="L14" s="41">
        <v>5</v>
      </c>
      <c r="M14" s="41">
        <v>20</v>
      </c>
      <c r="N14" s="41">
        <v>0</v>
      </c>
      <c r="O14" s="41">
        <v>14</v>
      </c>
      <c r="P14" s="41">
        <v>14</v>
      </c>
      <c r="Q14" s="41">
        <v>16</v>
      </c>
      <c r="R14" s="41">
        <v>20</v>
      </c>
      <c r="S14" s="41">
        <v>14</v>
      </c>
      <c r="T14" s="41"/>
      <c r="U14" s="41"/>
      <c r="W14" s="33" t="s">
        <v>28</v>
      </c>
      <c r="X14" s="35"/>
      <c r="Y14" s="43" t="s">
        <v>148</v>
      </c>
      <c r="Z14" s="47" t="s">
        <v>19</v>
      </c>
      <c r="AA14" s="35" t="s">
        <v>145</v>
      </c>
      <c r="AB14" s="35" t="s">
        <v>149</v>
      </c>
      <c r="AC14" s="43" t="s">
        <v>143</v>
      </c>
      <c r="AD14" s="35" t="s">
        <v>135</v>
      </c>
      <c r="AE14" s="35"/>
      <c r="AF14" s="35"/>
      <c r="AG14" s="43"/>
      <c r="AH14" s="35" t="s">
        <v>134</v>
      </c>
      <c r="AI14" s="35"/>
      <c r="AJ14" s="35"/>
      <c r="AK14" s="43"/>
      <c r="AL14" s="35"/>
      <c r="AM14" s="99"/>
    </row>
    <row r="15" spans="1:39" ht="14.25" customHeight="1">
      <c r="A15" s="38"/>
      <c r="B15" s="39"/>
      <c r="C15" s="39"/>
      <c r="D15" s="40"/>
      <c r="E15" s="39"/>
      <c r="G15" s="41"/>
      <c r="H15" s="41"/>
      <c r="I15" s="46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W15" s="33" t="s">
        <v>29</v>
      </c>
      <c r="X15" s="35"/>
      <c r="Y15" s="35"/>
      <c r="Z15" s="35"/>
      <c r="AA15" s="35"/>
      <c r="AB15" s="42"/>
      <c r="AC15" s="35"/>
      <c r="AD15" s="35"/>
      <c r="AE15" s="35"/>
      <c r="AF15" s="35" t="s">
        <v>146</v>
      </c>
      <c r="AG15" s="35" t="s">
        <v>143</v>
      </c>
      <c r="AH15" s="42" t="s">
        <v>135</v>
      </c>
      <c r="AI15" s="35" t="s">
        <v>142</v>
      </c>
      <c r="AJ15" s="35" t="s">
        <v>134</v>
      </c>
      <c r="AK15" s="35"/>
      <c r="AL15" s="35"/>
      <c r="AM15" s="99"/>
    </row>
    <row r="16" spans="1:39" ht="14.25" customHeight="1" thickBot="1">
      <c r="A16" s="113"/>
      <c r="B16" s="116" t="s">
        <v>162</v>
      </c>
      <c r="C16" s="114"/>
      <c r="D16" s="115"/>
      <c r="E16" s="114"/>
      <c r="F16" s="112"/>
      <c r="G16" s="94">
        <v>10</v>
      </c>
      <c r="H16" s="94"/>
      <c r="I16" s="110"/>
      <c r="J16" s="94"/>
      <c r="K16" s="94"/>
      <c r="L16" s="94"/>
      <c r="M16" s="94"/>
      <c r="N16" s="94"/>
      <c r="O16" s="94"/>
      <c r="P16" s="94"/>
      <c r="Q16" s="94"/>
      <c r="R16" s="94">
        <v>30</v>
      </c>
      <c r="S16" s="94"/>
      <c r="T16" s="94"/>
      <c r="U16" s="94"/>
      <c r="W16" s="33" t="s">
        <v>30</v>
      </c>
      <c r="X16" s="36"/>
      <c r="Y16" s="35"/>
      <c r="Z16" s="35"/>
      <c r="AA16" s="42"/>
      <c r="AB16" s="35"/>
      <c r="AC16" s="35"/>
      <c r="AD16" s="35"/>
      <c r="AE16" s="36"/>
      <c r="AF16" s="35"/>
      <c r="AG16" s="35"/>
      <c r="AH16" s="35"/>
      <c r="AI16" s="42"/>
      <c r="AJ16" s="35"/>
      <c r="AK16" s="35"/>
      <c r="AL16" s="36"/>
      <c r="AM16" s="99"/>
    </row>
    <row r="17" spans="1:39" ht="14.25" customHeight="1" thickBot="1">
      <c r="A17" s="48"/>
      <c r="B17" s="49"/>
      <c r="C17" s="96" t="s">
        <v>34</v>
      </c>
      <c r="D17" s="97"/>
      <c r="E17" s="50">
        <f>SUM(E5:E16)</f>
        <v>487</v>
      </c>
      <c r="G17" s="51">
        <f aca="true" t="shared" si="0" ref="G17:U17">SUM(G5:G16)</f>
        <v>326</v>
      </c>
      <c r="H17" s="51">
        <f t="shared" si="0"/>
        <v>244</v>
      </c>
      <c r="I17" s="51">
        <f t="shared" si="0"/>
        <v>215</v>
      </c>
      <c r="J17" s="51">
        <f t="shared" si="0"/>
        <v>248</v>
      </c>
      <c r="K17" s="51">
        <f t="shared" si="0"/>
        <v>133</v>
      </c>
      <c r="L17" s="51">
        <f t="shared" si="0"/>
        <v>130</v>
      </c>
      <c r="M17" s="51">
        <f t="shared" si="0"/>
        <v>415</v>
      </c>
      <c r="N17" s="51">
        <f t="shared" si="0"/>
        <v>277</v>
      </c>
      <c r="O17" s="51">
        <f t="shared" si="0"/>
        <v>359</v>
      </c>
      <c r="P17" s="51">
        <f t="shared" si="0"/>
        <v>335</v>
      </c>
      <c r="Q17" s="51">
        <f t="shared" si="0"/>
        <v>331</v>
      </c>
      <c r="R17" s="51">
        <f t="shared" si="0"/>
        <v>340</v>
      </c>
      <c r="S17" s="51">
        <f t="shared" si="0"/>
        <v>311</v>
      </c>
      <c r="T17" s="51">
        <f t="shared" si="0"/>
        <v>122</v>
      </c>
      <c r="U17" s="51">
        <f t="shared" si="0"/>
        <v>169</v>
      </c>
      <c r="W17" s="33" t="s">
        <v>31</v>
      </c>
      <c r="X17" s="35"/>
      <c r="Y17" s="35"/>
      <c r="Z17" s="42"/>
      <c r="AA17" s="35"/>
      <c r="AB17" s="35"/>
      <c r="AC17" s="35"/>
      <c r="AD17" s="36"/>
      <c r="AE17" s="35"/>
      <c r="AF17" s="36"/>
      <c r="AG17" s="35"/>
      <c r="AH17" s="35"/>
      <c r="AI17" s="35"/>
      <c r="AJ17" s="42"/>
      <c r="AK17" s="35"/>
      <c r="AL17" s="35"/>
      <c r="AM17" s="99"/>
    </row>
    <row r="18" spans="1:39" ht="14.25" customHeight="1" thickBot="1">
      <c r="A18" s="52"/>
      <c r="B18" s="53"/>
      <c r="C18" s="53"/>
      <c r="D18" s="53"/>
      <c r="E18" s="54"/>
      <c r="G18" s="55">
        <f aca="true" t="shared" si="1" ref="G18:U18">RANK(G17,$G17:$U17)</f>
        <v>6</v>
      </c>
      <c r="H18" s="55">
        <f t="shared" si="1"/>
        <v>10</v>
      </c>
      <c r="I18" s="55">
        <f t="shared" si="1"/>
        <v>11</v>
      </c>
      <c r="J18" s="55">
        <f t="shared" si="1"/>
        <v>9</v>
      </c>
      <c r="K18" s="55">
        <f t="shared" si="1"/>
        <v>13</v>
      </c>
      <c r="L18" s="55">
        <f t="shared" si="1"/>
        <v>14</v>
      </c>
      <c r="M18" s="55">
        <f t="shared" si="1"/>
        <v>1</v>
      </c>
      <c r="N18" s="55">
        <f t="shared" si="1"/>
        <v>8</v>
      </c>
      <c r="O18" s="55">
        <f t="shared" si="1"/>
        <v>2</v>
      </c>
      <c r="P18" s="55">
        <f t="shared" si="1"/>
        <v>4</v>
      </c>
      <c r="Q18" s="55">
        <f t="shared" si="1"/>
        <v>5</v>
      </c>
      <c r="R18" s="55">
        <f t="shared" si="1"/>
        <v>3</v>
      </c>
      <c r="S18" s="55">
        <f t="shared" si="1"/>
        <v>7</v>
      </c>
      <c r="T18" s="55">
        <f t="shared" si="1"/>
        <v>15</v>
      </c>
      <c r="U18" s="55">
        <f t="shared" si="1"/>
        <v>12</v>
      </c>
      <c r="W18" s="33" t="s">
        <v>32</v>
      </c>
      <c r="X18" s="35"/>
      <c r="Y18" s="42"/>
      <c r="Z18" s="35"/>
      <c r="AA18" s="35"/>
      <c r="AB18" s="35"/>
      <c r="AC18" s="43"/>
      <c r="AD18" s="35"/>
      <c r="AE18" s="35"/>
      <c r="AF18" s="35"/>
      <c r="AG18" s="43"/>
      <c r="AH18" s="35"/>
      <c r="AI18" s="35"/>
      <c r="AJ18" s="35"/>
      <c r="AK18" s="42"/>
      <c r="AL18" s="35"/>
      <c r="AM18" s="99"/>
    </row>
    <row r="19" spans="23:39" ht="14.25" customHeight="1">
      <c r="W19" s="33" t="s">
        <v>33</v>
      </c>
      <c r="X19" s="34"/>
      <c r="Y19" s="35"/>
      <c r="Z19" s="35"/>
      <c r="AA19" s="36"/>
      <c r="AB19" s="35"/>
      <c r="AC19" s="35"/>
      <c r="AD19" s="35"/>
      <c r="AE19" s="34"/>
      <c r="AF19" s="47"/>
      <c r="AG19" s="35"/>
      <c r="AH19" s="35"/>
      <c r="AI19" s="36"/>
      <c r="AJ19" s="35"/>
      <c r="AK19" s="35"/>
      <c r="AL19" s="34"/>
      <c r="AM19" s="99"/>
    </row>
    <row r="20" spans="2:39" ht="14.25" customHeight="1" thickBot="1">
      <c r="B20" s="87" t="s">
        <v>99</v>
      </c>
      <c r="G20" s="77">
        <f>G17/$E$17</f>
        <v>0.6694045174537988</v>
      </c>
      <c r="H20" s="77">
        <f aca="true" t="shared" si="2" ref="H20:U20">H17/$E$17</f>
        <v>0.5010266940451745</v>
      </c>
      <c r="I20" s="77">
        <f t="shared" si="2"/>
        <v>0.4414784394250513</v>
      </c>
      <c r="J20" s="77">
        <f t="shared" si="2"/>
        <v>0.5092402464065708</v>
      </c>
      <c r="K20" s="77">
        <f t="shared" si="2"/>
        <v>0.2731006160164271</v>
      </c>
      <c r="L20" s="77">
        <f t="shared" si="2"/>
        <v>0.2669404517453799</v>
      </c>
      <c r="M20" s="77">
        <f t="shared" si="2"/>
        <v>0.8521560574948666</v>
      </c>
      <c r="N20" s="77">
        <f t="shared" si="2"/>
        <v>0.5687885010266941</v>
      </c>
      <c r="O20" s="77">
        <f t="shared" si="2"/>
        <v>0.7371663244353183</v>
      </c>
      <c r="P20" s="77">
        <f t="shared" si="2"/>
        <v>0.6878850102669405</v>
      </c>
      <c r="Q20" s="77">
        <f t="shared" si="2"/>
        <v>0.6796714579055442</v>
      </c>
      <c r="R20" s="77">
        <f t="shared" si="2"/>
        <v>0.6981519507186859</v>
      </c>
      <c r="S20" s="77">
        <f t="shared" si="2"/>
        <v>0.6386036960985626</v>
      </c>
      <c r="T20" s="77">
        <f t="shared" si="2"/>
        <v>0.25051334702258726</v>
      </c>
      <c r="U20" s="77">
        <f t="shared" si="2"/>
        <v>0.3470225872689938</v>
      </c>
      <c r="W20" s="100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2"/>
    </row>
    <row r="21" ht="14.25" customHeight="1">
      <c r="B21" s="18" t="s">
        <v>100</v>
      </c>
    </row>
    <row r="22" ht="14.25" customHeight="1">
      <c r="B22" s="18" t="s">
        <v>101</v>
      </c>
    </row>
    <row r="23" spans="1:21" ht="14.25" customHeight="1">
      <c r="A23" s="57"/>
      <c r="B23" s="18" t="s">
        <v>102</v>
      </c>
      <c r="C23" s="57"/>
      <c r="D23" s="57"/>
      <c r="E23" s="57" t="s">
        <v>154</v>
      </c>
      <c r="F23" s="56"/>
      <c r="G23" s="19">
        <v>337</v>
      </c>
      <c r="H23" s="19">
        <v>263</v>
      </c>
      <c r="I23" s="19">
        <v>213</v>
      </c>
      <c r="J23" s="19">
        <v>250</v>
      </c>
      <c r="L23" s="19">
        <v>111</v>
      </c>
      <c r="M23" s="19">
        <v>414</v>
      </c>
      <c r="N23" s="19">
        <v>274</v>
      </c>
      <c r="O23" s="19">
        <v>361</v>
      </c>
      <c r="Q23" s="19">
        <v>285</v>
      </c>
      <c r="S23" s="19">
        <v>313</v>
      </c>
      <c r="T23" s="19">
        <v>128</v>
      </c>
      <c r="U23" s="19">
        <v>162</v>
      </c>
    </row>
    <row r="24" ht="14.25" customHeight="1">
      <c r="W24" s="19" t="s">
        <v>12</v>
      </c>
    </row>
    <row r="25" ht="14.25" customHeight="1">
      <c r="D25" s="18" t="s">
        <v>12</v>
      </c>
    </row>
    <row r="26" spans="34:39" ht="14.25" customHeight="1">
      <c r="AH26" s="56"/>
      <c r="AI26" s="56"/>
      <c r="AJ26" s="56"/>
      <c r="AK26" s="56"/>
      <c r="AL26" s="56"/>
      <c r="AM26" s="56"/>
    </row>
  </sheetData>
  <sheetProtection/>
  <mergeCells count="4">
    <mergeCell ref="C3:E3"/>
    <mergeCell ref="AM4:AM19"/>
    <mergeCell ref="C17:D17"/>
    <mergeCell ref="W20:AM20"/>
  </mergeCells>
  <conditionalFormatting sqref="AA5 AI5 AD7 AF7 X8 AE8 AL8 Z11 AD11 AF11 AJ11 AA12 AI12 Z13 AD13 AF13 AJ13 X16 AE16 AL16 AD17 AF17 AA19 AI19">
    <cfRule type="cellIs" priority="11" dxfId="1" operator="notEqual" stopIfTrue="1">
      <formula>0</formula>
    </cfRule>
    <cfRule type="cellIs" priority="12" dxfId="8" operator="equal" stopIfTrue="1">
      <formula>0</formula>
    </cfRule>
  </conditionalFormatting>
  <conditionalFormatting sqref="AC6 AG6 Y10 AC10 AG10 AK10 Y14 AC14 AG14 AK14 AC18 AG18">
    <cfRule type="cellIs" priority="13" dxfId="1" operator="notEqual" stopIfTrue="1">
      <formula>0</formula>
    </cfRule>
    <cfRule type="cellIs" priority="14" dxfId="6" operator="equal" stopIfTrue="1">
      <formula>0</formula>
    </cfRule>
  </conditionalFormatting>
  <conditionalFormatting sqref="Y5:Z5 Z6 X6:X7 X9:X11 X13:X15 X17:X18 Y19:Z19 AB19:AD19 Y7:Y9 Y11:Y13 Y15:Y17 Z18 Z14:Z16 Z12 Z8:Z10 AA9:AA11 AA6:AA7 AA13:AA15 AA17:AA18 AB16:AB18 AB10:AB14 AB5:AB8 AC5:AD5 AC7:AC9 AC11:AC13 AC15:AC17 AD18 AE17:AE18 AD14:AD16 AD12 AD8:AD10 AD6 AE6:AE7 AE9:AE11 AE13:AE15 AF5:AF6 AL6:AL7 AF12 AF14:AF16 AF18:AF19 AG15:AG17 AG19 AG5 AG7:AG9 AG11:AG13 AH5:AH8 AH10:AH14 AH16:AH19 AI6:AI7 AI9:AI11 AI13:AI15 AI17:AI18 AJ5:AJ6 AJ8:AJ10 AJ12 AJ14:AJ16 AJ18:AJ19 AK5 AK7:AK9 AK11:AK13 AK15:AK17 AK19 AL13:AL15 AL17:AL18 AL9:AL11 AF8:AF10">
    <cfRule type="cellIs" priority="15" dxfId="1" operator="notEqual" stopIfTrue="1">
      <formula>0</formula>
    </cfRule>
    <cfRule type="cellIs" priority="16" dxfId="4" operator="equal" stopIfTrue="1">
      <formula>0</formula>
    </cfRule>
  </conditionalFormatting>
  <conditionalFormatting sqref="Y6 Z7 AA8 AB9 AB15 AA16 Z17 Y18 AH9 AI8 AJ7 AK6 AH15 AI16 AJ17 AK18 AE12">
    <cfRule type="cellIs" priority="17" dxfId="1" operator="notEqual" stopIfTrue="1">
      <formula>0</formula>
    </cfRule>
    <cfRule type="cellIs" priority="18" dxfId="2" operator="equal" stopIfTrue="1">
      <formula>0</formula>
    </cfRule>
  </conditionalFormatting>
  <conditionalFormatting sqref="X5 X12 X19 AE19 AL19 AL12 AL5 AE5">
    <cfRule type="cellIs" priority="19" dxfId="1" operator="notEqual" stopIfTrue="1">
      <formula>0</formula>
    </cfRule>
    <cfRule type="cellIs" priority="20" dxfId="0" operator="equal" stopIfTrue="1">
      <formula>0</formula>
    </cfRule>
  </conditionalFormatting>
  <printOptions/>
  <pageMargins left="0.7" right="0.5" top="1" bottom="1" header="0.5" footer="0.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.57421875" style="2" customWidth="1"/>
    <col min="2" max="2" width="7.57421875" style="1" customWidth="1"/>
    <col min="3" max="3" width="20.140625" style="2" bestFit="1" customWidth="1"/>
    <col min="4" max="5" width="10.421875" style="2" bestFit="1" customWidth="1"/>
    <col min="6" max="6" width="7.421875" style="2" bestFit="1" customWidth="1"/>
    <col min="7" max="7" width="6.7109375" style="69" customWidth="1"/>
    <col min="8" max="16384" width="9.140625" style="2" customWidth="1"/>
  </cols>
  <sheetData>
    <row r="1" spans="1:7" s="9" customFormat="1" ht="15.75">
      <c r="A1" s="9" t="s">
        <v>42</v>
      </c>
      <c r="B1" s="10"/>
      <c r="G1" s="68"/>
    </row>
    <row r="2" spans="1:7" s="9" customFormat="1" ht="15.75">
      <c r="A2" s="9" t="s">
        <v>9</v>
      </c>
      <c r="B2" s="10"/>
      <c r="G2" s="68"/>
    </row>
    <row r="3" spans="1:7" s="3" customFormat="1" ht="12.75">
      <c r="A3" s="5" t="s">
        <v>43</v>
      </c>
      <c r="B3" s="6"/>
      <c r="G3" s="69"/>
    </row>
    <row r="5" ht="14.25">
      <c r="A5" s="13" t="s">
        <v>11</v>
      </c>
    </row>
    <row r="6" spans="2:7" s="3" customFormat="1" ht="12.75">
      <c r="B6" s="6"/>
      <c r="G6" s="69"/>
    </row>
    <row r="7" spans="1:7" s="3" customFormat="1" ht="12.75">
      <c r="A7" s="67" t="s">
        <v>8</v>
      </c>
      <c r="B7" s="58" t="s">
        <v>6</v>
      </c>
      <c r="C7" s="59" t="s">
        <v>2</v>
      </c>
      <c r="D7" s="66" t="s">
        <v>3</v>
      </c>
      <c r="E7" s="66" t="s">
        <v>4</v>
      </c>
      <c r="F7" s="66" t="s">
        <v>5</v>
      </c>
      <c r="G7" s="70"/>
    </row>
    <row r="8" spans="1:10" s="8" customFormat="1" ht="12.75">
      <c r="A8" s="85">
        <f aca="true" t="shared" si="0" ref="A8:A27">RANK(F8,F$8:F$27)</f>
        <v>1</v>
      </c>
      <c r="B8" s="62" t="s">
        <v>0</v>
      </c>
      <c r="C8" s="60" t="s">
        <v>40</v>
      </c>
      <c r="D8" s="60">
        <v>350</v>
      </c>
      <c r="E8" s="60">
        <v>414</v>
      </c>
      <c r="F8" s="61">
        <f aca="true" t="shared" si="1" ref="F8:F27">D8+E8</f>
        <v>764</v>
      </c>
      <c r="G8" s="71">
        <f aca="true" t="shared" si="2" ref="G8:G27">F8/F$29</f>
        <v>0.821505376344086</v>
      </c>
      <c r="H8" s="8">
        <v>2001</v>
      </c>
      <c r="I8" s="8" t="s">
        <v>89</v>
      </c>
      <c r="J8" s="8">
        <v>7</v>
      </c>
    </row>
    <row r="9" spans="1:10" s="8" customFormat="1" ht="12.75">
      <c r="A9" s="84">
        <f t="shared" si="0"/>
        <v>2</v>
      </c>
      <c r="B9" s="78" t="s">
        <v>0</v>
      </c>
      <c r="C9" s="79" t="s">
        <v>36</v>
      </c>
      <c r="D9" s="60">
        <v>339</v>
      </c>
      <c r="E9" s="60">
        <v>361</v>
      </c>
      <c r="F9" s="61">
        <f t="shared" si="1"/>
        <v>700</v>
      </c>
      <c r="G9" s="71">
        <f t="shared" si="2"/>
        <v>0.7526881720430108</v>
      </c>
      <c r="H9" s="8">
        <v>2002</v>
      </c>
      <c r="I9" s="8" t="s">
        <v>89</v>
      </c>
      <c r="J9" s="8">
        <v>9</v>
      </c>
    </row>
    <row r="10" spans="1:10" s="11" customFormat="1" ht="12.75">
      <c r="A10" s="84">
        <f t="shared" si="0"/>
        <v>3</v>
      </c>
      <c r="B10" s="62" t="s">
        <v>0</v>
      </c>
      <c r="C10" s="60" t="s">
        <v>35</v>
      </c>
      <c r="D10" s="60">
        <v>328</v>
      </c>
      <c r="E10" s="60">
        <v>337</v>
      </c>
      <c r="F10" s="61">
        <f t="shared" si="1"/>
        <v>665</v>
      </c>
      <c r="G10" s="71">
        <f t="shared" si="2"/>
        <v>0.7150537634408602</v>
      </c>
      <c r="H10" s="11">
        <v>2002</v>
      </c>
      <c r="I10" s="11" t="s">
        <v>89</v>
      </c>
      <c r="J10" s="11">
        <v>1</v>
      </c>
    </row>
    <row r="11" spans="1:10" s="11" customFormat="1" ht="12.75">
      <c r="A11" s="84">
        <f t="shared" si="0"/>
        <v>4</v>
      </c>
      <c r="B11" s="62" t="s">
        <v>1</v>
      </c>
      <c r="C11" s="60" t="s">
        <v>37</v>
      </c>
      <c r="D11" s="60">
        <v>289</v>
      </c>
      <c r="E11" s="60">
        <v>335</v>
      </c>
      <c r="F11" s="61">
        <f t="shared" si="1"/>
        <v>624</v>
      </c>
      <c r="G11" s="71">
        <f t="shared" si="2"/>
        <v>0.6709677419354839</v>
      </c>
      <c r="H11" s="11">
        <v>2004</v>
      </c>
      <c r="I11" s="11" t="s">
        <v>89</v>
      </c>
      <c r="J11" s="11">
        <v>10</v>
      </c>
    </row>
    <row r="12" spans="1:10" s="11" customFormat="1" ht="12.75">
      <c r="A12" s="84">
        <f t="shared" si="0"/>
        <v>5</v>
      </c>
      <c r="B12" s="62" t="s">
        <v>0</v>
      </c>
      <c r="C12" s="60" t="s">
        <v>39</v>
      </c>
      <c r="D12" s="60">
        <v>310</v>
      </c>
      <c r="E12" s="60">
        <v>313</v>
      </c>
      <c r="F12" s="61">
        <f t="shared" si="1"/>
        <v>623</v>
      </c>
      <c r="G12" s="71">
        <f t="shared" si="2"/>
        <v>0.6698924731182796</v>
      </c>
      <c r="H12" s="11">
        <v>2003</v>
      </c>
      <c r="I12" s="11" t="s">
        <v>89</v>
      </c>
      <c r="J12" s="11">
        <v>13</v>
      </c>
    </row>
    <row r="13" spans="1:10" s="11" customFormat="1" ht="12.75">
      <c r="A13" s="84">
        <f t="shared" si="0"/>
        <v>6</v>
      </c>
      <c r="B13" s="78" t="s">
        <v>0</v>
      </c>
      <c r="C13" s="79" t="s">
        <v>38</v>
      </c>
      <c r="D13" s="79">
        <v>301</v>
      </c>
      <c r="E13" s="79">
        <v>285</v>
      </c>
      <c r="F13" s="80">
        <f t="shared" si="1"/>
        <v>586</v>
      </c>
      <c r="G13" s="81">
        <f t="shared" si="2"/>
        <v>0.6301075268817204</v>
      </c>
      <c r="H13" s="11">
        <v>2002</v>
      </c>
      <c r="I13" s="11" t="s">
        <v>89</v>
      </c>
      <c r="J13" s="11">
        <v>11</v>
      </c>
    </row>
    <row r="14" spans="1:10" s="11" customFormat="1" ht="12.75">
      <c r="A14" s="84">
        <f t="shared" si="0"/>
        <v>7</v>
      </c>
      <c r="B14" s="62" t="s">
        <v>0</v>
      </c>
      <c r="C14" s="60" t="s">
        <v>95</v>
      </c>
      <c r="D14" s="60">
        <v>222</v>
      </c>
      <c r="E14" s="60">
        <v>310</v>
      </c>
      <c r="F14" s="61">
        <f t="shared" si="1"/>
        <v>532</v>
      </c>
      <c r="G14" s="71">
        <f t="shared" si="2"/>
        <v>0.5720430107526882</v>
      </c>
      <c r="H14" s="11">
        <v>2003</v>
      </c>
      <c r="I14" s="11" t="s">
        <v>89</v>
      </c>
      <c r="J14" s="11">
        <v>12</v>
      </c>
    </row>
    <row r="15" spans="1:10" s="11" customFormat="1" ht="12.75">
      <c r="A15" s="84">
        <f t="shared" si="0"/>
        <v>8</v>
      </c>
      <c r="B15" s="62" t="s">
        <v>0</v>
      </c>
      <c r="C15" s="60" t="s">
        <v>94</v>
      </c>
      <c r="D15" s="60">
        <v>170</v>
      </c>
      <c r="E15" s="60">
        <v>263</v>
      </c>
      <c r="F15" s="61">
        <f t="shared" si="1"/>
        <v>433</v>
      </c>
      <c r="G15" s="71">
        <f t="shared" si="2"/>
        <v>0.46559139784946235</v>
      </c>
      <c r="H15" s="11">
        <v>2003</v>
      </c>
      <c r="I15" s="11" t="s">
        <v>87</v>
      </c>
      <c r="J15" s="11">
        <v>2</v>
      </c>
    </row>
    <row r="16" spans="1:10" s="11" customFormat="1" ht="12.75">
      <c r="A16" s="84">
        <f t="shared" si="0"/>
        <v>9</v>
      </c>
      <c r="B16" s="62" t="s">
        <v>0</v>
      </c>
      <c r="C16" s="60" t="s">
        <v>92</v>
      </c>
      <c r="D16" s="60">
        <v>175</v>
      </c>
      <c r="E16" s="60">
        <v>250</v>
      </c>
      <c r="F16" s="61">
        <f t="shared" si="1"/>
        <v>425</v>
      </c>
      <c r="G16" s="71">
        <f t="shared" si="2"/>
        <v>0.45698924731182794</v>
      </c>
      <c r="H16" s="11">
        <v>2002</v>
      </c>
      <c r="I16" s="11" t="s">
        <v>87</v>
      </c>
      <c r="J16" s="11">
        <v>4</v>
      </c>
    </row>
    <row r="17" spans="1:10" s="11" customFormat="1" ht="12.75">
      <c r="A17" s="84">
        <f t="shared" si="0"/>
        <v>10</v>
      </c>
      <c r="B17" s="62" t="s">
        <v>0</v>
      </c>
      <c r="C17" s="60" t="s">
        <v>88</v>
      </c>
      <c r="D17" s="60">
        <v>222</v>
      </c>
      <c r="E17" s="60">
        <v>162</v>
      </c>
      <c r="F17" s="61">
        <f t="shared" si="1"/>
        <v>384</v>
      </c>
      <c r="G17" s="71">
        <f t="shared" si="2"/>
        <v>0.4129032258064516</v>
      </c>
      <c r="H17" s="11">
        <v>2002</v>
      </c>
      <c r="I17" s="11" t="s">
        <v>87</v>
      </c>
      <c r="J17" s="11">
        <v>15</v>
      </c>
    </row>
    <row r="18" spans="1:10" s="11" customFormat="1" ht="12.75">
      <c r="A18" s="84">
        <f t="shared" si="0"/>
        <v>11</v>
      </c>
      <c r="B18" s="78" t="s">
        <v>1</v>
      </c>
      <c r="C18" s="79" t="s">
        <v>90</v>
      </c>
      <c r="D18" s="79">
        <v>93</v>
      </c>
      <c r="E18" s="79">
        <v>274</v>
      </c>
      <c r="F18" s="80">
        <f t="shared" si="1"/>
        <v>367</v>
      </c>
      <c r="G18" s="81">
        <f t="shared" si="2"/>
        <v>0.3946236559139785</v>
      </c>
      <c r="H18" s="11">
        <v>2005</v>
      </c>
      <c r="I18" s="11" t="s">
        <v>89</v>
      </c>
      <c r="J18" s="11">
        <v>8</v>
      </c>
    </row>
    <row r="19" spans="1:10" s="11" customFormat="1" ht="12.75">
      <c r="A19" s="84">
        <f t="shared" si="0"/>
        <v>12</v>
      </c>
      <c r="B19" s="62" t="s">
        <v>0</v>
      </c>
      <c r="C19" s="60" t="s">
        <v>93</v>
      </c>
      <c r="D19" s="60">
        <v>140</v>
      </c>
      <c r="E19" s="60">
        <v>213</v>
      </c>
      <c r="F19" s="61">
        <f t="shared" si="1"/>
        <v>353</v>
      </c>
      <c r="G19" s="71">
        <f t="shared" si="2"/>
        <v>0.3795698924731183</v>
      </c>
      <c r="H19" s="11">
        <v>2002</v>
      </c>
      <c r="I19" s="11" t="s">
        <v>87</v>
      </c>
      <c r="J19" s="11">
        <v>3</v>
      </c>
    </row>
    <row r="20" spans="1:10" s="11" customFormat="1" ht="12.75">
      <c r="A20" s="84">
        <f t="shared" si="0"/>
        <v>13</v>
      </c>
      <c r="B20" s="62" t="s">
        <v>0</v>
      </c>
      <c r="C20" s="60" t="s">
        <v>86</v>
      </c>
      <c r="D20" s="60">
        <v>212</v>
      </c>
      <c r="E20" s="60">
        <v>128</v>
      </c>
      <c r="F20" s="61">
        <f t="shared" si="1"/>
        <v>340</v>
      </c>
      <c r="G20" s="71">
        <f t="shared" si="2"/>
        <v>0.3655913978494624</v>
      </c>
      <c r="H20" s="11">
        <v>2002</v>
      </c>
      <c r="I20" s="11" t="s">
        <v>87</v>
      </c>
      <c r="J20" s="11">
        <v>14</v>
      </c>
    </row>
    <row r="21" spans="1:10" s="8" customFormat="1" ht="12.75">
      <c r="A21" s="84">
        <f t="shared" si="0"/>
        <v>14</v>
      </c>
      <c r="B21" s="62" t="s">
        <v>1</v>
      </c>
      <c r="C21" s="60" t="s">
        <v>41</v>
      </c>
      <c r="D21" s="60">
        <v>165</v>
      </c>
      <c r="E21" s="60">
        <v>133</v>
      </c>
      <c r="F21" s="61">
        <f t="shared" si="1"/>
        <v>298</v>
      </c>
      <c r="G21" s="71">
        <f t="shared" si="2"/>
        <v>0.3204301075268817</v>
      </c>
      <c r="H21" s="8">
        <v>2006</v>
      </c>
      <c r="I21" s="8" t="s">
        <v>87</v>
      </c>
      <c r="J21" s="8">
        <v>5</v>
      </c>
    </row>
    <row r="22" spans="1:10" s="11" customFormat="1" ht="12.75">
      <c r="A22" s="84">
        <f t="shared" si="0"/>
        <v>15</v>
      </c>
      <c r="B22" s="62" t="s">
        <v>1</v>
      </c>
      <c r="C22" s="60" t="s">
        <v>91</v>
      </c>
      <c r="D22" s="60">
        <v>111</v>
      </c>
      <c r="E22" s="60">
        <v>111</v>
      </c>
      <c r="F22" s="61">
        <f t="shared" si="1"/>
        <v>222</v>
      </c>
      <c r="G22" s="71">
        <f t="shared" si="2"/>
        <v>0.23870967741935484</v>
      </c>
      <c r="H22" s="11">
        <v>2006</v>
      </c>
      <c r="I22" s="11" t="s">
        <v>89</v>
      </c>
      <c r="J22" s="11">
        <v>6</v>
      </c>
    </row>
    <row r="23" spans="1:7" s="11" customFormat="1" ht="12.75">
      <c r="A23" s="84">
        <f t="shared" si="0"/>
        <v>16</v>
      </c>
      <c r="B23" s="62"/>
      <c r="C23" s="60"/>
      <c r="D23" s="60"/>
      <c r="E23" s="60"/>
      <c r="F23" s="61">
        <f t="shared" si="1"/>
        <v>0</v>
      </c>
      <c r="G23" s="71">
        <f t="shared" si="2"/>
        <v>0</v>
      </c>
    </row>
    <row r="24" spans="1:7" s="11" customFormat="1" ht="12.75">
      <c r="A24" s="84">
        <f t="shared" si="0"/>
        <v>16</v>
      </c>
      <c r="B24" s="62"/>
      <c r="C24" s="60"/>
      <c r="D24" s="60"/>
      <c r="E24" s="60"/>
      <c r="F24" s="61">
        <f t="shared" si="1"/>
        <v>0</v>
      </c>
      <c r="G24" s="71">
        <f t="shared" si="2"/>
        <v>0</v>
      </c>
    </row>
    <row r="25" spans="1:7" s="11" customFormat="1" ht="12.75">
      <c r="A25" s="84">
        <f t="shared" si="0"/>
        <v>16</v>
      </c>
      <c r="B25" s="62"/>
      <c r="C25" s="60"/>
      <c r="D25" s="60"/>
      <c r="E25" s="60"/>
      <c r="F25" s="61">
        <f t="shared" si="1"/>
        <v>0</v>
      </c>
      <c r="G25" s="71">
        <f t="shared" si="2"/>
        <v>0</v>
      </c>
    </row>
    <row r="26" spans="1:7" s="11" customFormat="1" ht="12.75">
      <c r="A26" s="84">
        <f t="shared" si="0"/>
        <v>16</v>
      </c>
      <c r="B26" s="62"/>
      <c r="C26" s="60"/>
      <c r="D26" s="60"/>
      <c r="E26" s="60"/>
      <c r="F26" s="61">
        <f t="shared" si="1"/>
        <v>0</v>
      </c>
      <c r="G26" s="71">
        <f t="shared" si="2"/>
        <v>0</v>
      </c>
    </row>
    <row r="27" spans="1:7" s="11" customFormat="1" ht="12.75">
      <c r="A27" s="83">
        <f t="shared" si="0"/>
        <v>16</v>
      </c>
      <c r="B27" s="63"/>
      <c r="C27" s="64"/>
      <c r="D27" s="64"/>
      <c r="E27" s="64"/>
      <c r="F27" s="65">
        <f t="shared" si="1"/>
        <v>0</v>
      </c>
      <c r="G27" s="72">
        <f t="shared" si="2"/>
        <v>0</v>
      </c>
    </row>
    <row r="28" spans="2:7" s="3" customFormat="1" ht="12.75">
      <c r="B28" s="6"/>
      <c r="G28" s="69"/>
    </row>
    <row r="29" spans="2:7" s="4" customFormat="1" ht="12.75">
      <c r="B29" s="7"/>
      <c r="C29" s="4" t="s">
        <v>7</v>
      </c>
      <c r="D29" s="4">
        <f>Partida1!E17</f>
        <v>443</v>
      </c>
      <c r="E29" s="4">
        <f>Partida2!E17</f>
        <v>487</v>
      </c>
      <c r="F29" s="12">
        <f>D29+E29</f>
        <v>930</v>
      </c>
      <c r="G29" s="73"/>
    </row>
    <row r="32" ht="14.25">
      <c r="A32" s="13" t="s">
        <v>10</v>
      </c>
    </row>
    <row r="34" spans="1:7" s="3" customFormat="1" ht="12.75">
      <c r="A34" s="67" t="s">
        <v>8</v>
      </c>
      <c r="B34" s="58" t="s">
        <v>6</v>
      </c>
      <c r="C34" s="59" t="s">
        <v>2</v>
      </c>
      <c r="D34" s="66" t="s">
        <v>3</v>
      </c>
      <c r="E34" s="66" t="s">
        <v>4</v>
      </c>
      <c r="F34" s="66" t="s">
        <v>5</v>
      </c>
      <c r="G34" s="70"/>
    </row>
    <row r="35" spans="1:7" s="8" customFormat="1" ht="12.75">
      <c r="A35" s="86">
        <f>RANK(F35,F$35:F$38)</f>
        <v>1</v>
      </c>
      <c r="B35" s="62"/>
      <c r="C35" s="60"/>
      <c r="D35" s="60"/>
      <c r="E35" s="60"/>
      <c r="F35" s="61">
        <f>D35+E35</f>
        <v>0</v>
      </c>
      <c r="G35" s="71">
        <f>F35/F$29</f>
        <v>0</v>
      </c>
    </row>
    <row r="36" spans="1:7" s="11" customFormat="1" ht="12.75">
      <c r="A36" s="84">
        <f>RANK(F36,F$35:F$38)</f>
        <v>1</v>
      </c>
      <c r="B36" s="62"/>
      <c r="C36" s="60"/>
      <c r="D36" s="60"/>
      <c r="E36" s="60"/>
      <c r="F36" s="80">
        <f>D36+E36</f>
        <v>0</v>
      </c>
      <c r="G36" s="81">
        <f>F36/F$29</f>
        <v>0</v>
      </c>
    </row>
    <row r="37" spans="1:7" s="11" customFormat="1" ht="12.75">
      <c r="A37" s="84">
        <f>RANK(F37,F$35:F$38)</f>
        <v>1</v>
      </c>
      <c r="B37" s="78"/>
      <c r="C37" s="79"/>
      <c r="D37" s="79"/>
      <c r="E37" s="79"/>
      <c r="F37" s="80">
        <f>D37+E37</f>
        <v>0</v>
      </c>
      <c r="G37" s="81">
        <f>F37/F$29</f>
        <v>0</v>
      </c>
    </row>
    <row r="38" spans="1:7" s="11" customFormat="1" ht="12.75">
      <c r="A38" s="83">
        <f>RANK(F38,F$35:F$38)</f>
        <v>1</v>
      </c>
      <c r="B38" s="63"/>
      <c r="C38" s="64"/>
      <c r="D38" s="64"/>
      <c r="E38" s="64"/>
      <c r="F38" s="65">
        <f>D38+E38</f>
        <v>0</v>
      </c>
      <c r="G38" s="72">
        <f>F38/F$29</f>
        <v>0</v>
      </c>
    </row>
    <row r="39" spans="2:7" s="3" customFormat="1" ht="12.75">
      <c r="B39" s="6"/>
      <c r="G39" s="69"/>
    </row>
    <row r="40" spans="2:7" s="4" customFormat="1" ht="12.75">
      <c r="B40" s="7"/>
      <c r="C40" s="4" t="s">
        <v>7</v>
      </c>
      <c r="D40" s="4">
        <f>D29</f>
        <v>443</v>
      </c>
      <c r="E40" s="4">
        <f>E29</f>
        <v>487</v>
      </c>
      <c r="F40" s="12">
        <f>D40+E40</f>
        <v>930</v>
      </c>
      <c r="G40" s="7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- Tineret</dc:title>
  <dc:subject>CNSF-T 2018, etapa 1, 24 martie</dc:subject>
  <dc:creator>Claudia Mihai</dc:creator>
  <cp:keywords/>
  <dc:description/>
  <cp:lastModifiedBy>Claudia Mihai</cp:lastModifiedBy>
  <cp:lastPrinted>2018-03-23T08:29:38Z</cp:lastPrinted>
  <dcterms:created xsi:type="dcterms:W3CDTF">2015-03-22T12:06:28Z</dcterms:created>
  <dcterms:modified xsi:type="dcterms:W3CDTF">2019-03-30T07:15:25Z</dcterms:modified>
  <cp:category>rezultate</cp:category>
  <cp:version/>
  <cp:contentType/>
  <cp:contentStatus/>
</cp:coreProperties>
</file>